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105" windowWidth="14805" windowHeight="8010" tabRatio="804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'005_Regolamentazione'!$A$1:$J$167</definedName>
    <definedName name="_xlnm.Print_Area" localSheetId="0">Generale!$A$1:$V$14</definedName>
  </definedNames>
  <calcPr calcId="145621"/>
</workbook>
</file>

<file path=xl/calcChain.xml><?xml version="1.0" encoding="utf-8"?>
<calcChain xmlns="http://schemas.openxmlformats.org/spreadsheetml/2006/main">
  <c r="H107" i="22" l="1"/>
  <c r="G107" i="22"/>
  <c r="F107" i="22"/>
  <c r="F101" i="22"/>
  <c r="G36" i="20"/>
  <c r="G24" i="20"/>
  <c r="G18" i="20"/>
  <c r="F24" i="18"/>
  <c r="G24" i="22"/>
  <c r="G36" i="18"/>
  <c r="F36" i="18"/>
  <c r="F152" i="18"/>
  <c r="G158" i="18"/>
  <c r="F158" i="18"/>
  <c r="H42" i="20"/>
  <c r="G42" i="20"/>
  <c r="G24" i="19"/>
  <c r="D6" i="11"/>
  <c r="B11" i="18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D6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D89" i="18"/>
  <c r="D128" i="18"/>
  <c r="N128" i="18"/>
  <c r="N89" i="18"/>
  <c r="N45" i="18"/>
  <c r="N6" i="18"/>
  <c r="T7" i="11"/>
  <c r="B50" i="26"/>
  <c r="T8" i="11"/>
  <c r="B94" i="26"/>
  <c r="T9" i="11"/>
  <c r="B133" i="26"/>
  <c r="T10" i="11"/>
  <c r="L11" i="26"/>
  <c r="T11" i="11"/>
  <c r="L50" i="26"/>
  <c r="T12" i="11"/>
  <c r="L94" i="26"/>
  <c r="T13" i="11"/>
  <c r="L133" i="26"/>
  <c r="T6" i="11"/>
  <c r="B11" i="26"/>
  <c r="O7" i="11"/>
  <c r="B50" i="22"/>
  <c r="O8" i="11"/>
  <c r="B94" i="22"/>
  <c r="O9" i="11"/>
  <c r="B133" i="22"/>
  <c r="O10" i="11"/>
  <c r="L11" i="22"/>
  <c r="O11" i="11"/>
  <c r="L50" i="22"/>
  <c r="O12" i="11"/>
  <c r="L94" i="22"/>
  <c r="O13" i="11"/>
  <c r="L133" i="22"/>
  <c r="O6" i="11"/>
  <c r="B11" i="22"/>
  <c r="R13" i="11"/>
  <c r="L133" i="24"/>
  <c r="R12" i="11"/>
  <c r="L94" i="24"/>
  <c r="R11" i="11"/>
  <c r="L50" i="24"/>
  <c r="R10" i="11"/>
  <c r="L11" i="24"/>
  <c r="R9" i="11"/>
  <c r="B133" i="24"/>
  <c r="R8" i="11"/>
  <c r="B94" i="24"/>
  <c r="R7" i="11"/>
  <c r="B50" i="24"/>
  <c r="R6" i="11"/>
  <c r="B11" i="24"/>
  <c r="M13" i="11"/>
  <c r="L133" i="21"/>
  <c r="M12" i="11"/>
  <c r="L94" i="21"/>
  <c r="M11" i="11"/>
  <c r="L50" i="21"/>
  <c r="M10" i="11"/>
  <c r="L11" i="21"/>
  <c r="M9" i="11"/>
  <c r="B133" i="21"/>
  <c r="M8" i="11"/>
  <c r="B94" i="21"/>
  <c r="M7" i="11"/>
  <c r="B50" i="21"/>
  <c r="M6" i="11"/>
  <c r="B11" i="21"/>
  <c r="J13" i="11"/>
  <c r="L133" i="20"/>
  <c r="J12" i="11"/>
  <c r="L94" i="20"/>
  <c r="J11" i="11"/>
  <c r="L50" i="20"/>
  <c r="J10" i="11"/>
  <c r="L11" i="20"/>
  <c r="J9" i="11"/>
  <c r="B133" i="20"/>
  <c r="J8" i="11"/>
  <c r="B94" i="20"/>
  <c r="J7" i="11"/>
  <c r="B50" i="20"/>
  <c r="J6" i="11"/>
  <c r="B11" i="20"/>
  <c r="G13" i="11"/>
  <c r="L133" i="19"/>
  <c r="G12" i="11"/>
  <c r="L94" i="19"/>
  <c r="G11" i="11"/>
  <c r="L50" i="19"/>
  <c r="G10" i="11"/>
  <c r="L11" i="19"/>
  <c r="G9" i="11"/>
  <c r="B133" i="19"/>
  <c r="G8" i="11"/>
  <c r="B94" i="19"/>
  <c r="G7" i="11"/>
  <c r="B50" i="19"/>
  <c r="G6" i="11"/>
  <c r="B11" i="19"/>
  <c r="D13" i="11"/>
  <c r="D12" i="11"/>
  <c r="D11" i="11"/>
  <c r="D10" i="11"/>
  <c r="D9" i="11"/>
  <c r="D8" i="11"/>
  <c r="D7" i="11"/>
  <c r="B94" i="18"/>
  <c r="B50" i="18"/>
  <c r="B133" i="18"/>
  <c r="L133" i="18"/>
  <c r="L94" i="18"/>
  <c r="L50" i="18"/>
  <c r="L11" i="18"/>
</calcChain>
</file>

<file path=xl/comments1.xml><?xml version="1.0" encoding="utf-8"?>
<comments xmlns="http://schemas.openxmlformats.org/spreadsheetml/2006/main">
  <authors>
    <author>Autore</author>
  </authors>
  <commentList>
    <comment ref="B6" authorId="0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<sst xmlns="http://schemas.openxmlformats.org/spreadsheetml/2006/main" count="4712" uniqueCount="264">
  <si>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</si>
  <si>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</si>
  <si>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</si>
  <si>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</si>
  <si>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</si>
  <si>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</si>
  <si>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</si>
  <si>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</si>
  <si>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</si>
  <si>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</si>
  <si>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</si>
  <si>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</si>
  <si>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</si>
  <si>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</si>
  <si>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</si>
  <si>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</si>
  <si>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</si>
  <si>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</si>
  <si>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</si>
  <si>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</si>
  <si>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</si>
  <si>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</si>
  <si>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</si>
  <si>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</si>
  <si>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</si>
  <si>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Servizi generali, formativi e approvvigionamenti per le amministrazioni pubbliche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</si>
  <si>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</si>
  <si>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</si>
  <si>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</si>
  <si>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</si>
  <si>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</si>
  <si>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</si>
  <si>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</si>
  <si>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</si>
  <si>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</si>
  <si>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</si>
  <si>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</si>
  <si>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</si>
  <si>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</si>
  <si>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</si>
  <si>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</si>
  <si>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</si>
  <si>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</si>
  <si>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</si>
  <si>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</si>
  <si>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</si>
  <si>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</si>
  <si>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</si>
  <si>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</si>
  <si>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</si>
  <si>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</si>
  <si>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</si>
  <si>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</si>
  <si>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</si>
  <si>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</si>
  <si>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</si>
  <si>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</si>
  <si>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</si>
  <si>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</si>
  <si>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</si>
  <si>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</si>
  <si>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</si>
  <si>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</si>
  <si>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</si>
  <si>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</si>
  <si>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</si>
  <si>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</si>
  <si>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</si>
  <si>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</si>
  <si>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</si>
  <si>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</si>
  <si>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</si>
  <si>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</si>
  <si>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</si>
  <si>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</si>
  <si>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</si>
  <si>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</si>
  <si>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</si>
  <si>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</si>
  <si>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</si>
  <si>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</si>
  <si>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</si>
  <si>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</si>
  <si>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</si>
  <si>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</si>
  <si>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</si>
  <si>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</si>
  <si>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</si>
  <si>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</si>
  <si>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</si>
  <si>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</si>
  <si>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Dipartimento politiche europee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</si>
  <si>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</si>
  <si>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</si>
  <si>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</si>
  <si>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</si>
  <si>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</si>
  <si>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</si>
  <si>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</si>
  <si>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</si>
  <si>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</si>
  <si>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</si>
  <si>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</si>
  <si>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</si>
  <si>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</si>
  <si>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</si>
  <si>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</si>
  <si>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</si>
  <si>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</si>
  <si>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</si>
  <si>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</si>
  <si>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</si>
  <si>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</si>
  <si>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</si>
  <si>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</si>
  <si>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</si>
  <si>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</si>
  <si>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</si>
  <si>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</si>
  <si>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</si>
  <si>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</si>
  <si>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</si>
  <si>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</si>
  <si>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</si>
  <si>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</si>
  <si>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</si>
  <si>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</si>
  <si>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</si>
  <si>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</si>
  <si>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</si>
  <si>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</si>
  <si>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</si>
  <si>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</si>
  <si>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</si>
  <si>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</si>
  <si>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</si>
  <si>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</si>
  <si>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</si>
  <si>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</si>
  <si>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</si>
  <si>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</si>
  <si>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</si>
  <si>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</si>
  <si>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</si>
  <si>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</si>
  <si>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</si>
  <si>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</si>
  <si>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</si>
  <si>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</si>
  <si>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</si>
  <si>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</si>
  <si>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</si>
  <si>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</si>
  <si>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</si>
  <si>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</si>
  <si>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</si>
  <si>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</si>
  <si>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</si>
  <si>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Direzione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</si>
  <si>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</si>
  <si>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</si>
  <si>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</si>
  <si>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</si>
  <si>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</si>
  <si>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</si>
  <si>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Monitorare e diffondere dati strutturati sull' economia regionale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</si>
  <si>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</si>
  <si>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</si>
  <si>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</si>
  <si>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</si>
  <si>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</si>
  <si>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</si>
  <si>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</si>
  <si>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</si>
  <si>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</si>
  <si>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</si>
  <si>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</si>
  <si>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</si>
  <si>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</si>
  <si>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N° incontri informativi, servizi televisivi o radiofonici, pieghevoli pubblicitari, guide pratiche pubblicate</t>
  </si>
  <si>
    <t>Complesso di attività svolte dall'Ente a livello regionale ed europeo a tutela e valorizzazione degli asset aziendali</t>
  </si>
  <si>
    <t>Eurosportello del Veneto e Dipartimento per gli Affari Istituzionali</t>
  </si>
  <si>
    <t>Azioni volte alla valorizzazione e tutel della proprietà industriale</t>
  </si>
  <si>
    <t>Promuovere la tutela delle imprese che operano correttamente sul mercato e dei consumatori, attraverso attività di informazione e prevenzione</t>
  </si>
  <si>
    <t>Dipartimento Politiche Comunitarie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</si>
  <si>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</si>
  <si>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</si>
  <si>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</si>
  <si>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</si>
  <si>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</si>
  <si>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</si>
  <si>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</si>
  <si>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</si>
  <si>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</si>
  <si>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Dipartimento per le Relazioni ed affari istituzionali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</si>
  <si>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</si>
  <si>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</si>
  <si>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</si>
  <si>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n.d.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</si>
  <si>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</si>
  <si>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</si>
  <si>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</si>
  <si>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</si>
  <si>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</si>
  <si>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</si>
  <si>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</si>
  <si>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</si>
  <si>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</si>
  <si>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</si>
  <si>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</si>
  <si>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</si>
  <si>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</si>
  <si>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</si>
  <si>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</si>
  <si>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</si>
  <si>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</si>
  <si>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</si>
  <si>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>Dipartimento per gli Affari Istituzionali</t>
  </si>
  <si>
    <t xml:space="preserve">Il numero di decisioni strategiche e di indirizzo assunte dalla Direzione ed Organi </t>
  </si>
  <si>
    <t>Numero di decisioni e delibere di indirizzo/strategiche assunte nell' anno</t>
  </si>
  <si>
    <t>La capacità dell'Unione regionale di destinare risorse per interventi a favore delle Camere</t>
  </si>
  <si>
    <t>rilevazione interna UR e Camere</t>
  </si>
  <si>
    <t>Promuovere  la competitività del sistema economico veneto tramite la partecipazione a progetti europei nei settori prioritari del periodo di programmazione 2014 2020</t>
  </si>
  <si>
    <t xml:space="preserve">Grado di partecipazione di aziende venete ed enti di ricerca a programmi europei e regionali per la ricerca ed innovazione </t>
  </si>
  <si>
    <t>APRE, Statistiche FESR, statistica interna</t>
  </si>
  <si>
    <t>nr notizie pubblicate sull'home page e sulle newsletter dell'Ente nell'anno n - nr notizie comunicate
sull'home page e sulla newletter nell'anno n-1) / nr notizie comunicate sull'home page e
sulla news letter del sito camerale i nell'anno n-1) * 100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</si>
  <si>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</si>
  <si>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</si>
  <si>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</si>
  <si>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</si>
  <si>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</si>
  <si>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</si>
  <si>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</si>
  <si>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</si>
  <si>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</si>
  <si>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</si>
  <si>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</si>
  <si>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</si>
  <si>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</si>
  <si>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</si>
  <si>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</si>
  <si>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Dipartimento per gli Affari Istituzionali  - Centro Studi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</si>
  <si>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</si>
  <si>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</si>
  <si>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</si>
  <si>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</si>
  <si>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</si>
  <si>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</si>
  <si>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</si>
  <si>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Rapporto APRE 2012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</si>
  <si>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</si>
  <si>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</si>
  <si>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</si>
  <si>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</si>
  <si>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</si>
  <si>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</si>
  <si>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</si>
  <si>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</si>
  <si>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Dipartimento politiche comunitarie</t>
  </si>
  <si>
    <t>Dipartimento politiche europee -Eurosportello del Veneto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</si>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</sst>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00"/>
    <numFmt numFmtId="167" formatCode="0.000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11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2" applyNumberFormat="1" applyFont="1" applyFill="1" applyBorder="1" applyAlignment="1" applyProtection="1">
      <alignment horizontal="center" vertical="center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left" vertical="center" indent="2"/>
      <protection locked="0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9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45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X45"/>
  <sheetViews>
    <sheetView showGridLines="0" tabSelected="1" zoomScale="73" zoomScaleNormal="73" workbookViewId="0">
      <pane xSplit="2" ySplit="1" topLeftCell="D2" activePane="bottomRight" state="frozen"/>
      <selection pane="topRight" activeCell="B1" sqref="B1"/>
      <selection pane="bottomLeft" activeCell="A2" sqref="A2"/>
      <selection pane="bottomRight" activeCell="K8" sqref="K8"/>
    </sheetView>
  </sheetViews>
  <sheetFormatPr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8" t="s">
        <v>4</v>
      </c>
      <c r="C2" s="16"/>
      <c r="D2" s="104" t="s">
        <v>34</v>
      </c>
      <c r="E2" s="103" t="s">
        <v>16</v>
      </c>
      <c r="F2" s="10"/>
      <c r="G2" s="104" t="s">
        <v>35</v>
      </c>
      <c r="H2" s="103" t="s">
        <v>17</v>
      </c>
      <c r="I2" s="10"/>
      <c r="J2" s="104" t="s">
        <v>36</v>
      </c>
      <c r="K2" s="103" t="s">
        <v>18</v>
      </c>
      <c r="L2" s="10"/>
      <c r="M2" s="104" t="s">
        <v>37</v>
      </c>
      <c r="N2" s="152" t="s">
        <v>19</v>
      </c>
      <c r="O2" s="153"/>
      <c r="P2" s="154"/>
      <c r="Q2" s="10"/>
      <c r="R2" s="104" t="s">
        <v>38</v>
      </c>
      <c r="S2" s="152" t="s">
        <v>20</v>
      </c>
      <c r="T2" s="153"/>
      <c r="U2" s="154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8" t="s">
        <v>5</v>
      </c>
      <c r="C4" s="16"/>
      <c r="D4" s="106" t="s">
        <v>39</v>
      </c>
      <c r="E4" s="105" t="s">
        <v>21</v>
      </c>
      <c r="F4" s="12"/>
      <c r="G4" s="106" t="s">
        <v>40</v>
      </c>
      <c r="H4" s="105" t="s">
        <v>22</v>
      </c>
      <c r="I4" s="12"/>
      <c r="J4" s="106" t="s">
        <v>39</v>
      </c>
      <c r="K4" s="105" t="s">
        <v>23</v>
      </c>
      <c r="L4" s="12"/>
      <c r="M4" s="106" t="s">
        <v>41</v>
      </c>
      <c r="N4" s="107" t="s">
        <v>24</v>
      </c>
      <c r="O4" s="106" t="s">
        <v>40</v>
      </c>
      <c r="P4" s="105" t="s">
        <v>25</v>
      </c>
      <c r="Q4" s="12"/>
      <c r="R4" s="106" t="s">
        <v>42</v>
      </c>
      <c r="S4" s="105" t="s">
        <v>26</v>
      </c>
      <c r="T4" s="106" t="s">
        <v>41</v>
      </c>
      <c r="U4" s="105" t="s">
        <v>27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55" t="s">
        <v>15</v>
      </c>
      <c r="C6" s="16"/>
      <c r="D6" s="17" t="str">
        <f>IF(E6="","",CONCATENATE(D$2,"-",D$4,"-",$X6))</f>
        <v>011-005-001</v>
      </c>
      <c r="E6" s="101" t="s">
        <v>193</v>
      </c>
      <c r="F6" s="14"/>
      <c r="G6" s="17" t="str">
        <f>IF(H6="","",CONCATENATE(G$2,"-",G$4,"-",$X6))</f>
        <v>012-004-001</v>
      </c>
      <c r="H6" s="102" t="s">
        <v>183</v>
      </c>
      <c r="I6" s="14"/>
      <c r="J6" s="17" t="str">
        <f>IF(K6="","",CONCATENATE(J$2,"-",J$4,"-",$X6))</f>
        <v>016-005-001</v>
      </c>
      <c r="K6" s="102" t="s">
        <v>252</v>
      </c>
      <c r="L6" s="14"/>
      <c r="M6" s="17" t="str">
        <f>IF(N6="","",CONCATENATE(M$2,"-",M$4,"-",$X6))</f>
        <v>032-002-001</v>
      </c>
      <c r="N6" s="102" t="s">
        <v>152</v>
      </c>
      <c r="O6" s="17" t="str">
        <f>IF(P6="","",CONCATENATE(M$2,"-",O$4,"-",$X6))</f>
        <v>032-004-001</v>
      </c>
      <c r="P6" s="102" t="s">
        <v>163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42</v>
      </c>
    </row>
    <row r="7" spans="1:24" ht="118.5" customHeight="1" x14ac:dyDescent="0.25">
      <c r="A7" s="16"/>
      <c r="B7" s="156"/>
      <c r="C7" s="16"/>
      <c r="D7" s="17" t="str">
        <f t="shared" ref="D7:D13" si="0">IF(E7="","",CONCATENATE(D$2,"-",D$4,"-",$X7))</f>
        <v>011-005-002</v>
      </c>
      <c r="E7" s="101" t="s">
        <v>90</v>
      </c>
      <c r="F7" s="14"/>
      <c r="G7" s="17" t="str">
        <f t="shared" ref="G7:G13" si="1">IF(H7="","",CONCATENATE(G$2,"-",G$4,"-",$X7))</f>
        <v>012-004-002</v>
      </c>
      <c r="H7" s="102" t="s">
        <v>150</v>
      </c>
      <c r="I7" s="14"/>
      <c r="J7" s="17" t="str">
        <f t="shared" ref="J7:J13" si="2">IF(K7="","",CONCATENATE(J$2,"-",J$4,"-",$X7))</f>
        <v>016-005-002</v>
      </c>
      <c r="K7" s="102" t="s">
        <v>253</v>
      </c>
      <c r="L7" s="14"/>
      <c r="M7" s="17" t="str">
        <f t="shared" ref="M7:M13" si="3">IF(N7="","",CONCATENATE(M$2,"-",M$4,"-",$X7))</f>
        <v>032-002-002</v>
      </c>
      <c r="N7" s="102" t="s">
        <v>153</v>
      </c>
      <c r="O7" s="17" t="str">
        <f t="shared" ref="O7:O13" si="4">IF(P7="","",CONCATENATE(M$2,"-",O$4,"-",$X7))</f>
        <v>032-004-002</v>
      </c>
      <c r="P7" s="102" t="s">
        <v>151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41</v>
      </c>
    </row>
    <row r="8" spans="1:24" ht="84" x14ac:dyDescent="0.25">
      <c r="A8" s="16"/>
      <c r="B8" s="156"/>
      <c r="C8" s="16"/>
      <c r="D8" s="17" t="str">
        <f t="shared" si="0"/>
        <v>011-005-003</v>
      </c>
      <c r="E8" s="101" t="s">
        <v>222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032-004-003</v>
      </c>
      <c r="P8" s="102" t="s">
        <v>154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43</v>
      </c>
    </row>
    <row r="9" spans="1:24" ht="36" x14ac:dyDescent="0.25">
      <c r="A9" s="16"/>
      <c r="B9" s="156"/>
      <c r="C9" s="16"/>
      <c r="D9" s="17" t="str">
        <f t="shared" si="0"/>
        <v>011-005-004</v>
      </c>
      <c r="E9" s="101" t="s">
        <v>165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40</v>
      </c>
    </row>
    <row r="10" spans="1:24" ht="31.5" customHeight="1" x14ac:dyDescent="0.25">
      <c r="A10" s="16"/>
      <c r="B10" s="156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39</v>
      </c>
    </row>
    <row r="11" spans="1:24" ht="31.5" customHeight="1" x14ac:dyDescent="0.25">
      <c r="A11" s="16"/>
      <c r="B11" s="156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44</v>
      </c>
    </row>
    <row r="12" spans="1:24" ht="31.5" customHeight="1" x14ac:dyDescent="0.25">
      <c r="A12" s="16"/>
      <c r="B12" s="156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45</v>
      </c>
    </row>
    <row r="13" spans="1:24" ht="31.5" customHeight="1" x14ac:dyDescent="0.25">
      <c r="A13" s="16"/>
      <c r="B13" s="157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46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57</v>
      </c>
      <c r="D17" s="2" t="s">
        <v>77</v>
      </c>
    </row>
    <row r="18" spans="2:4" ht="15" hidden="1" customHeight="1" x14ac:dyDescent="0.25">
      <c r="D18" s="2" t="s">
        <v>72</v>
      </c>
    </row>
    <row r="19" spans="2:4" ht="15" hidden="1" customHeight="1" x14ac:dyDescent="0.25">
      <c r="D19" s="2" t="s">
        <v>73</v>
      </c>
    </row>
    <row r="20" spans="2:4" ht="15" hidden="1" customHeight="1" x14ac:dyDescent="0.25">
      <c r="D20" s="2" t="s">
        <v>74</v>
      </c>
    </row>
    <row r="21" spans="2:4" ht="15" hidden="1" customHeight="1" x14ac:dyDescent="0.25">
      <c r="D21" s="2" t="s">
        <v>78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49</v>
      </c>
    </row>
    <row r="24" spans="2:4" ht="13.5" hidden="1" customHeight="1" x14ac:dyDescent="0.25">
      <c r="D24" s="2" t="s">
        <v>50</v>
      </c>
    </row>
    <row r="25" spans="2:4" ht="13.5" hidden="1" customHeight="1" x14ac:dyDescent="0.25">
      <c r="D25" s="2" t="s">
        <v>51</v>
      </c>
    </row>
    <row r="26" spans="2:4" ht="13.5" hidden="1" customHeight="1" x14ac:dyDescent="0.25">
      <c r="D26" s="2" t="s">
        <v>52</v>
      </c>
    </row>
    <row r="27" spans="2:4" ht="13.5" hidden="1" customHeight="1" x14ac:dyDescent="0.25">
      <c r="D27" s="2" t="s">
        <v>71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53</v>
      </c>
    </row>
    <row r="30" spans="2:4" ht="13.5" hidden="1" customHeight="1" x14ac:dyDescent="0.25">
      <c r="D30" s="2" t="s">
        <v>54</v>
      </c>
    </row>
    <row r="31" spans="2:4" ht="13.5" hidden="1" customHeight="1" x14ac:dyDescent="0.25">
      <c r="D31" s="2" t="s">
        <v>55</v>
      </c>
    </row>
    <row r="32" spans="2:4" ht="13.5" hidden="1" customHeight="1" x14ac:dyDescent="0.25">
      <c r="D32" s="2" t="s">
        <v>56</v>
      </c>
    </row>
    <row r="33" spans="2:16" ht="15" hidden="1" customHeight="1" x14ac:dyDescent="0.25">
      <c r="D33" s="2" t="s">
        <v>70</v>
      </c>
    </row>
    <row r="34" spans="2:16" ht="15" hidden="1" customHeight="1" x14ac:dyDescent="0.25"/>
    <row r="35" spans="2:16" ht="15" hidden="1" customHeight="1" x14ac:dyDescent="0.25">
      <c r="B35" s="2" t="s">
        <v>58</v>
      </c>
      <c r="D35" t="s">
        <v>60</v>
      </c>
      <c r="O35"/>
      <c r="P35"/>
    </row>
    <row r="36" spans="2:16" ht="15" hidden="1" customHeight="1" x14ac:dyDescent="0.25">
      <c r="D36" s="55" t="s">
        <v>61</v>
      </c>
    </row>
    <row r="37" spans="2:16" ht="60" hidden="1" customHeight="1" x14ac:dyDescent="0.25">
      <c r="D37" s="55" t="s">
        <v>62</v>
      </c>
    </row>
    <row r="38" spans="2:16" ht="15" hidden="1" customHeight="1" x14ac:dyDescent="0.25">
      <c r="D38" t="s">
        <v>63</v>
      </c>
    </row>
    <row r="39" spans="2:16" ht="15" hidden="1" customHeight="1" x14ac:dyDescent="0.25">
      <c r="D39" t="s">
        <v>64</v>
      </c>
    </row>
    <row r="40" spans="2:16" ht="15" hidden="1" customHeight="1" x14ac:dyDescent="0.25">
      <c r="D40" t="s">
        <v>65</v>
      </c>
    </row>
    <row r="41" spans="2:16" ht="15" hidden="1" customHeight="1" x14ac:dyDescent="0.25">
      <c r="D41" t="s">
        <v>66</v>
      </c>
    </row>
    <row r="42" spans="2:16" ht="15" hidden="1" customHeight="1" x14ac:dyDescent="0.25">
      <c r="D42" t="s">
        <v>67</v>
      </c>
    </row>
    <row r="43" spans="2:16" ht="15" hidden="1" customHeight="1" x14ac:dyDescent="0.25">
      <c r="D43" t="s">
        <v>68</v>
      </c>
    </row>
    <row r="44" spans="2:16" ht="15" hidden="1" customHeight="1" x14ac:dyDescent="0.25">
      <c r="D44" t="s">
        <v>69</v>
      </c>
    </row>
    <row r="45" spans="2:16" ht="15" hidden="1" customHeight="1" x14ac:dyDescent="0.25">
      <c r="D45" t="s">
        <v>70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/>
    <hyperlink ref="H4" location="'004_Vigilanza_mercati'!A1" display="Vigilanza sui mercati e sui prodotti, promozione della concorrenza e tutela dei consumatori"/>
    <hyperlink ref="K4" location="'005_Internazionalizzazione'!A1" display="Sostegno all'internazionalizzazione delle imprese e promozione del made in Italy"/>
    <hyperlink ref="N4" location="'002_Indirizzo politico'!A1" display="Indirizzo politico"/>
    <hyperlink ref="P4" location="'004_Servizi generali'!A1" display="Servizi generali, formativi e approvvigionamenti per le amministrazioni pubbliche"/>
    <hyperlink ref="S4" location="'001_Fondi da assegnare'!A1" display="Fondi da assegnare"/>
    <hyperlink ref="U4" location="'002_Fondi di riserva '!A1" display="Fondi di riserve speciali"/>
  </hyperlinks>
  <pageMargins left="0.70866141732283472" right="0.70866141732283472" top="0.74803149606299213" bottom="0.74803149606299213" header="0.31496062992125984" footer="0.31496062992125984"/>
  <pageSetup paperSize="8" scale="71" orientation="landscape" r:id="rId1"/>
  <ignoredErrors>
    <ignoredError sqref="J2 M2 R4 M4 J4 O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66"/>
  <sheetViews>
    <sheetView topLeftCell="A61" zoomScaleNormal="100" workbookViewId="0">
      <selection activeCell="C74" sqref="C74"/>
    </sheetView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75</v>
      </c>
      <c r="D1" s="172"/>
      <c r="E1" s="172"/>
      <c r="F1" s="172"/>
      <c r="G1" s="172"/>
      <c r="H1" s="172"/>
      <c r="I1" s="172"/>
      <c r="J1" s="59"/>
      <c r="K1" s="60"/>
      <c r="L1" s="57" t="s">
        <v>4</v>
      </c>
      <c r="M1" s="172" t="s">
        <v>75</v>
      </c>
      <c r="N1" s="172"/>
      <c r="O1" s="172"/>
      <c r="P1" s="172"/>
      <c r="Q1" s="172"/>
      <c r="R1" s="172"/>
      <c r="S1" s="172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2" t="s">
        <v>76</v>
      </c>
      <c r="D3" s="172"/>
      <c r="E3" s="172"/>
      <c r="F3" s="172"/>
      <c r="G3" s="172"/>
      <c r="H3" s="172"/>
      <c r="I3" s="172"/>
      <c r="J3" s="59"/>
      <c r="K3" s="60"/>
      <c r="L3" s="57" t="s">
        <v>5</v>
      </c>
      <c r="M3" s="172" t="s">
        <v>76</v>
      </c>
      <c r="N3" s="172"/>
      <c r="O3" s="172"/>
      <c r="P3" s="172"/>
      <c r="Q3" s="172"/>
      <c r="R3" s="172"/>
      <c r="S3" s="172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2" t="s">
        <v>3</v>
      </c>
      <c r="C6" s="18" t="s">
        <v>7</v>
      </c>
      <c r="D6" s="178" t="str">
        <f>+Generale!E6</f>
        <v>Rafforzare la partecipazione delle PMI venete ed istituti di ricerca al processo di innovazione e alla ricerca</v>
      </c>
      <c r="E6" s="178"/>
      <c r="F6" s="178"/>
      <c r="G6" s="178"/>
      <c r="H6" s="178"/>
      <c r="I6" s="178"/>
      <c r="J6" s="37"/>
      <c r="K6" s="37"/>
      <c r="L6" s="161" t="s">
        <v>3</v>
      </c>
      <c r="M6" s="43" t="s">
        <v>7</v>
      </c>
      <c r="N6" s="164">
        <f>+Generale!E10</f>
        <v>0</v>
      </c>
      <c r="O6" s="164"/>
      <c r="P6" s="164"/>
      <c r="Q6" s="164"/>
      <c r="R6" s="164"/>
      <c r="S6" s="164"/>
      <c r="T6" s="37"/>
    </row>
    <row r="7" spans="1:21" ht="15" customHeight="1" x14ac:dyDescent="0.25">
      <c r="A7" s="39"/>
      <c r="B7" s="182"/>
      <c r="C7" s="18" t="s">
        <v>29</v>
      </c>
      <c r="D7" s="165" t="s">
        <v>185</v>
      </c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82"/>
      <c r="C8" s="18" t="s">
        <v>47</v>
      </c>
      <c r="D8" s="165" t="s">
        <v>73</v>
      </c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82"/>
      <c r="C9" s="18" t="s">
        <v>30</v>
      </c>
      <c r="D9" s="165" t="s">
        <v>184</v>
      </c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82"/>
      <c r="C10" s="18" t="s">
        <v>89</v>
      </c>
      <c r="D10" s="165">
        <v>630000</v>
      </c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4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73" t="s">
        <v>6</v>
      </c>
      <c r="C15" s="158" t="s">
        <v>187</v>
      </c>
      <c r="D15" s="159"/>
      <c r="E15" s="159"/>
      <c r="F15" s="159"/>
      <c r="G15" s="159"/>
      <c r="H15" s="159"/>
      <c r="I15" s="15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5.5" customHeight="1" x14ac:dyDescent="0.25">
      <c r="A16" s="39"/>
      <c r="B16" s="74" t="s">
        <v>8</v>
      </c>
      <c r="C16" s="168" t="s">
        <v>250</v>
      </c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59</v>
      </c>
      <c r="G17" s="75" t="s">
        <v>0</v>
      </c>
      <c r="H17" s="75" t="s">
        <v>1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41" customHeight="1" x14ac:dyDescent="0.25">
      <c r="A18" s="39"/>
      <c r="B18" s="46" t="s">
        <v>71</v>
      </c>
      <c r="C18" s="47" t="s">
        <v>54</v>
      </c>
      <c r="D18" s="46" t="s">
        <v>262</v>
      </c>
      <c r="E18" s="48"/>
      <c r="F18" s="120">
        <v>191</v>
      </c>
      <c r="G18" s="122">
        <v>0.24</v>
      </c>
      <c r="H18" s="122">
        <v>0.1</v>
      </c>
      <c r="I18" s="49">
        <v>7.0000000000000007E-2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130</v>
      </c>
      <c r="C19" s="50" t="s">
        <v>13</v>
      </c>
      <c r="D19" s="62"/>
      <c r="E19" s="51" t="s">
        <v>249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58" t="s">
        <v>223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3.25" customHeight="1" x14ac:dyDescent="0.25">
      <c r="A22" s="39"/>
      <c r="B22" s="74" t="s">
        <v>8</v>
      </c>
      <c r="C22" s="158" t="s">
        <v>186</v>
      </c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59</v>
      </c>
      <c r="G23" s="75" t="s">
        <v>0</v>
      </c>
      <c r="H23" s="75" t="s">
        <v>1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/>
      <c r="C24" s="47" t="s">
        <v>54</v>
      </c>
      <c r="D24" s="46" t="s">
        <v>263</v>
      </c>
      <c r="E24" s="48"/>
      <c r="F24" s="110">
        <f>85+70</f>
        <v>155</v>
      </c>
      <c r="G24" s="122">
        <v>7.0000000000000007E-2</v>
      </c>
      <c r="H24" s="122">
        <v>0.1</v>
      </c>
      <c r="I24" s="150">
        <v>7.0000000000000007E-2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130</v>
      </c>
      <c r="C25" s="50" t="s">
        <v>13</v>
      </c>
      <c r="D25" s="24"/>
      <c r="E25" s="51" t="s">
        <v>224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58" t="s">
        <v>188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3.25" customHeight="1" x14ac:dyDescent="0.25">
      <c r="A28" s="39"/>
      <c r="B28" s="45" t="s">
        <v>8</v>
      </c>
      <c r="C28" s="158" t="s">
        <v>189</v>
      </c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50</v>
      </c>
      <c r="C30" s="47" t="s">
        <v>54</v>
      </c>
      <c r="D30" s="46" t="s">
        <v>191</v>
      </c>
      <c r="E30" s="48" t="s">
        <v>70</v>
      </c>
      <c r="F30" s="111">
        <v>8.6999999999999994E-2</v>
      </c>
      <c r="G30" s="49">
        <v>8.6999999999999994E-2</v>
      </c>
      <c r="H30" s="49">
        <v>0.11</v>
      </c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190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58" t="s">
        <v>195</v>
      </c>
      <c r="D33" s="180"/>
      <c r="E33" s="180"/>
      <c r="F33" s="180"/>
      <c r="G33" s="180"/>
      <c r="H33" s="180"/>
      <c r="I33" s="181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3.25" customHeight="1" x14ac:dyDescent="0.25">
      <c r="A34" s="39"/>
      <c r="B34" s="45" t="s">
        <v>8</v>
      </c>
      <c r="C34" s="158" t="s">
        <v>196</v>
      </c>
      <c r="D34" s="180"/>
      <c r="E34" s="180"/>
      <c r="F34" s="180"/>
      <c r="G34" s="180"/>
      <c r="H34" s="180"/>
      <c r="I34" s="181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51" x14ac:dyDescent="0.25">
      <c r="A36" s="39"/>
      <c r="B36" s="46" t="s">
        <v>71</v>
      </c>
      <c r="C36" s="47" t="s">
        <v>54</v>
      </c>
      <c r="D36" s="46" t="s">
        <v>197</v>
      </c>
      <c r="E36" s="48" t="s">
        <v>70</v>
      </c>
      <c r="F36" s="111">
        <f>2.6/60</f>
        <v>4.3333333333333335E-2</v>
      </c>
      <c r="G36" s="49">
        <f>3.7/60</f>
        <v>6.1666666666666668E-2</v>
      </c>
      <c r="H36" s="49">
        <v>0.08</v>
      </c>
      <c r="I36" s="49">
        <v>0.09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130</v>
      </c>
      <c r="C37" s="50" t="s">
        <v>13</v>
      </c>
      <c r="D37" s="24"/>
      <c r="E37" s="51" t="s">
        <v>115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58" t="s">
        <v>14</v>
      </c>
      <c r="D39" s="180"/>
      <c r="E39" s="180"/>
      <c r="F39" s="180"/>
      <c r="G39" s="180"/>
      <c r="H39" s="180"/>
      <c r="I39" s="181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3.25" customHeight="1" x14ac:dyDescent="0.25">
      <c r="A40" s="39"/>
      <c r="B40" s="45" t="s">
        <v>8</v>
      </c>
      <c r="C40" s="179"/>
      <c r="D40" s="180"/>
      <c r="E40" s="180"/>
      <c r="F40" s="180"/>
      <c r="G40" s="180"/>
      <c r="H40" s="180"/>
      <c r="I40" s="181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61" t="s">
        <v>3</v>
      </c>
      <c r="C45" s="43" t="s">
        <v>7</v>
      </c>
      <c r="D45" s="178" t="str">
        <f>+IF(Generale!E7="","",Generale!E7)</f>
        <v>Fornire strumenti e supporto per la tutela e valorizzazione della proprietà industriale</v>
      </c>
      <c r="E45" s="178"/>
      <c r="F45" s="178"/>
      <c r="G45" s="178"/>
      <c r="H45" s="178"/>
      <c r="I45" s="178"/>
      <c r="J45" s="37"/>
      <c r="K45" s="37"/>
      <c r="L45" s="175" t="s">
        <v>3</v>
      </c>
      <c r="M45" s="87" t="s">
        <v>7</v>
      </c>
      <c r="N45" s="177">
        <f>+Generale!E11</f>
        <v>0</v>
      </c>
      <c r="O45" s="177"/>
      <c r="P45" s="177"/>
      <c r="Q45" s="177"/>
      <c r="R45" s="177"/>
      <c r="S45" s="177"/>
      <c r="T45" s="37"/>
    </row>
    <row r="46" spans="1:20" ht="15" customHeight="1" x14ac:dyDescent="0.25">
      <c r="A46" s="39"/>
      <c r="B46" s="162"/>
      <c r="C46" s="18" t="s">
        <v>29</v>
      </c>
      <c r="D46" s="165" t="s">
        <v>180</v>
      </c>
      <c r="E46" s="165"/>
      <c r="F46" s="165"/>
      <c r="G46" s="165"/>
      <c r="H46" s="165"/>
      <c r="I46" s="165"/>
      <c r="J46" s="37"/>
      <c r="K46" s="37"/>
      <c r="L46" s="176"/>
      <c r="M46" s="88" t="s">
        <v>29</v>
      </c>
      <c r="N46" s="165"/>
      <c r="O46" s="165"/>
      <c r="P46" s="165"/>
      <c r="Q46" s="165"/>
      <c r="R46" s="165"/>
      <c r="S46" s="165"/>
      <c r="T46" s="37"/>
    </row>
    <row r="47" spans="1:20" ht="15" customHeight="1" x14ac:dyDescent="0.25">
      <c r="A47" s="39"/>
      <c r="B47" s="162"/>
      <c r="C47" s="18" t="s">
        <v>32</v>
      </c>
      <c r="D47" s="165" t="s">
        <v>73</v>
      </c>
      <c r="E47" s="165"/>
      <c r="F47" s="165"/>
      <c r="G47" s="165"/>
      <c r="H47" s="165"/>
      <c r="I47" s="165"/>
      <c r="J47" s="37"/>
      <c r="K47" s="37"/>
      <c r="L47" s="176"/>
      <c r="M47" s="88" t="s">
        <v>32</v>
      </c>
      <c r="N47" s="165"/>
      <c r="O47" s="165"/>
      <c r="P47" s="165"/>
      <c r="Q47" s="165"/>
      <c r="R47" s="165"/>
      <c r="S47" s="165"/>
      <c r="T47" s="37"/>
    </row>
    <row r="48" spans="1:20" ht="15" customHeight="1" x14ac:dyDescent="0.25">
      <c r="A48" s="39"/>
      <c r="B48" s="162"/>
      <c r="C48" s="18" t="s">
        <v>30</v>
      </c>
      <c r="D48" s="165" t="s">
        <v>181</v>
      </c>
      <c r="E48" s="165"/>
      <c r="F48" s="165"/>
      <c r="G48" s="165"/>
      <c r="H48" s="165"/>
      <c r="I48" s="165"/>
      <c r="J48" s="37"/>
      <c r="K48" s="37"/>
      <c r="L48" s="176"/>
      <c r="M48" s="88" t="s">
        <v>30</v>
      </c>
      <c r="N48" s="165"/>
      <c r="O48" s="165"/>
      <c r="P48" s="165"/>
      <c r="Q48" s="165"/>
      <c r="R48" s="165"/>
      <c r="S48" s="165"/>
      <c r="T48" s="37"/>
    </row>
    <row r="49" spans="1:20" ht="15" customHeight="1" x14ac:dyDescent="0.25">
      <c r="A49" s="39"/>
      <c r="B49" s="162"/>
      <c r="C49" s="18" t="s">
        <v>31</v>
      </c>
      <c r="D49" s="165">
        <v>160000</v>
      </c>
      <c r="E49" s="165"/>
      <c r="F49" s="165"/>
      <c r="G49" s="165"/>
      <c r="H49" s="165"/>
      <c r="I49" s="165"/>
      <c r="J49" s="37"/>
      <c r="K49" s="37"/>
      <c r="L49" s="176"/>
      <c r="M49" s="88" t="s">
        <v>31</v>
      </c>
      <c r="N49" s="165"/>
      <c r="O49" s="165"/>
      <c r="P49" s="165"/>
      <c r="Q49" s="165"/>
      <c r="R49" s="165"/>
      <c r="S49" s="165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1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66"/>
      <c r="M53" s="167"/>
      <c r="N53" s="167"/>
      <c r="O53" s="167"/>
      <c r="P53" s="167"/>
      <c r="Q53" s="167"/>
      <c r="R53" s="167"/>
      <c r="S53" s="167"/>
      <c r="T53" s="37"/>
    </row>
    <row r="54" spans="1:20" ht="23.25" customHeight="1" x14ac:dyDescent="0.25">
      <c r="A54" s="39"/>
      <c r="B54" s="19" t="s">
        <v>6</v>
      </c>
      <c r="C54" s="158" t="s">
        <v>182</v>
      </c>
      <c r="D54" s="159"/>
      <c r="E54" s="159"/>
      <c r="F54" s="159"/>
      <c r="G54" s="159"/>
      <c r="H54" s="159"/>
      <c r="I54" s="160"/>
      <c r="J54" s="37"/>
      <c r="K54" s="37"/>
      <c r="L54" s="77" t="s">
        <v>6</v>
      </c>
      <c r="M54" s="158" t="s">
        <v>14</v>
      </c>
      <c r="N54" s="159"/>
      <c r="O54" s="159"/>
      <c r="P54" s="159"/>
      <c r="Q54" s="159"/>
      <c r="R54" s="159"/>
      <c r="S54" s="160"/>
      <c r="T54" s="37"/>
    </row>
    <row r="55" spans="1:20" ht="23.25" customHeight="1" x14ac:dyDescent="0.25">
      <c r="A55" s="39"/>
      <c r="B55" s="45" t="s">
        <v>8</v>
      </c>
      <c r="C55" s="158" t="s">
        <v>234</v>
      </c>
      <c r="D55" s="159"/>
      <c r="E55" s="159"/>
      <c r="F55" s="159"/>
      <c r="G55" s="159"/>
      <c r="H55" s="159"/>
      <c r="I55" s="160"/>
      <c r="J55" s="37"/>
      <c r="K55" s="37"/>
      <c r="L55" s="74" t="s">
        <v>8</v>
      </c>
      <c r="M55" s="158"/>
      <c r="N55" s="159"/>
      <c r="O55" s="159"/>
      <c r="P55" s="159"/>
      <c r="Q55" s="159"/>
      <c r="R55" s="159"/>
      <c r="S55" s="160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50</v>
      </c>
      <c r="C57" s="47" t="s">
        <v>53</v>
      </c>
      <c r="D57" s="46" t="s">
        <v>233</v>
      </c>
      <c r="E57" s="48" t="s">
        <v>70</v>
      </c>
      <c r="F57" s="112">
        <v>6</v>
      </c>
      <c r="G57" s="113">
        <v>11</v>
      </c>
      <c r="H57" s="113">
        <v>13</v>
      </c>
      <c r="I57" s="113">
        <v>11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58" t="s">
        <v>14</v>
      </c>
      <c r="D60" s="159"/>
      <c r="E60" s="159"/>
      <c r="F60" s="159"/>
      <c r="G60" s="159"/>
      <c r="H60" s="159"/>
      <c r="I60" s="160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3.25" customHeight="1" x14ac:dyDescent="0.25">
      <c r="A61" s="39"/>
      <c r="B61" s="45" t="s">
        <v>8</v>
      </c>
      <c r="C61" s="158"/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58" t="s">
        <v>14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3.25" customHeight="1" x14ac:dyDescent="0.25">
      <c r="A67" s="39"/>
      <c r="B67" s="45" t="s">
        <v>8</v>
      </c>
      <c r="C67" s="158"/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58" t="s">
        <v>14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3.25" customHeight="1" x14ac:dyDescent="0.25">
      <c r="A73" s="39"/>
      <c r="B73" s="45" t="s">
        <v>8</v>
      </c>
      <c r="C73" s="158"/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3.25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75</v>
      </c>
      <c r="D84" s="172"/>
      <c r="E84" s="172"/>
      <c r="F84" s="172"/>
      <c r="G84" s="172"/>
      <c r="H84" s="172"/>
      <c r="I84" s="172"/>
      <c r="J84" s="59"/>
      <c r="K84" s="60"/>
      <c r="L84" s="57" t="s">
        <v>4</v>
      </c>
      <c r="M84" s="172" t="s">
        <v>75</v>
      </c>
      <c r="N84" s="172"/>
      <c r="O84" s="172"/>
      <c r="P84" s="172"/>
      <c r="Q84" s="172"/>
      <c r="R84" s="172"/>
      <c r="S84" s="172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2" t="s">
        <v>76</v>
      </c>
      <c r="D86" s="172"/>
      <c r="E86" s="172"/>
      <c r="F86" s="172"/>
      <c r="G86" s="172"/>
      <c r="H86" s="172"/>
      <c r="I86" s="172"/>
      <c r="J86" s="59"/>
      <c r="K86" s="60"/>
      <c r="L86" s="57" t="s">
        <v>5</v>
      </c>
      <c r="M86" s="172" t="s">
        <v>76</v>
      </c>
      <c r="N86" s="172"/>
      <c r="O86" s="172"/>
      <c r="P86" s="172"/>
      <c r="Q86" s="172"/>
      <c r="R86" s="172"/>
      <c r="S86" s="172"/>
      <c r="T86" s="59"/>
      <c r="U86" s="56"/>
    </row>
    <row r="87" spans="1:21" ht="6.75" customHeight="1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61" t="s">
        <v>3</v>
      </c>
      <c r="C89" s="43" t="s">
        <v>7</v>
      </c>
      <c r="D89" s="164" t="str">
        <f>+Generale!E8</f>
        <v>Promuovere  la competitività del sistema economico veneto tramite la partecipazione a progetti europei nei settori prioritari del periodo di programmazione 2014 2020</v>
      </c>
      <c r="E89" s="164"/>
      <c r="F89" s="164"/>
      <c r="G89" s="164"/>
      <c r="H89" s="164"/>
      <c r="I89" s="164"/>
      <c r="J89" s="37"/>
      <c r="K89" s="37"/>
      <c r="L89" s="161" t="s">
        <v>3</v>
      </c>
      <c r="M89" s="43" t="s">
        <v>7</v>
      </c>
      <c r="N89" s="164">
        <f>+Generale!E12</f>
        <v>0</v>
      </c>
      <c r="O89" s="164"/>
      <c r="P89" s="164"/>
      <c r="Q89" s="164"/>
      <c r="R89" s="164"/>
      <c r="S89" s="164"/>
      <c r="T89" s="37"/>
    </row>
    <row r="90" spans="1:21" ht="25.5" customHeight="1" x14ac:dyDescent="0.25">
      <c r="A90" s="39"/>
      <c r="B90" s="162"/>
      <c r="C90" s="18" t="s">
        <v>29</v>
      </c>
      <c r="D90" s="165" t="s">
        <v>111</v>
      </c>
      <c r="E90" s="165"/>
      <c r="F90" s="165"/>
      <c r="G90" s="165"/>
      <c r="H90" s="165"/>
      <c r="I90" s="165"/>
      <c r="J90" s="37"/>
      <c r="K90" s="37"/>
      <c r="L90" s="162"/>
      <c r="M90" s="18" t="s">
        <v>29</v>
      </c>
      <c r="N90" s="165"/>
      <c r="O90" s="165"/>
      <c r="P90" s="165"/>
      <c r="Q90" s="165"/>
      <c r="R90" s="165"/>
      <c r="S90" s="165"/>
      <c r="T90" s="37"/>
    </row>
    <row r="91" spans="1:21" ht="15" customHeight="1" x14ac:dyDescent="0.25">
      <c r="A91" s="39"/>
      <c r="B91" s="162"/>
      <c r="C91" s="18" t="s">
        <v>47</v>
      </c>
      <c r="D91" s="165" t="s">
        <v>73</v>
      </c>
      <c r="E91" s="165"/>
      <c r="F91" s="165"/>
      <c r="G91" s="165"/>
      <c r="H91" s="165"/>
      <c r="I91" s="165"/>
      <c r="J91" s="37"/>
      <c r="K91" s="37"/>
      <c r="L91" s="162"/>
      <c r="M91" s="18" t="s">
        <v>48</v>
      </c>
      <c r="N91" s="165"/>
      <c r="O91" s="165"/>
      <c r="P91" s="165"/>
      <c r="Q91" s="165"/>
      <c r="R91" s="165"/>
      <c r="S91" s="165"/>
      <c r="T91" s="37"/>
    </row>
    <row r="92" spans="1:21" ht="15" customHeight="1" x14ac:dyDescent="0.25">
      <c r="A92" s="39"/>
      <c r="B92" s="162"/>
      <c r="C92" s="18" t="s">
        <v>30</v>
      </c>
      <c r="D92" s="165" t="s">
        <v>258</v>
      </c>
      <c r="E92" s="165"/>
      <c r="F92" s="165"/>
      <c r="G92" s="165"/>
      <c r="H92" s="165"/>
      <c r="I92" s="165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62"/>
      <c r="C93" s="18" t="s">
        <v>31</v>
      </c>
      <c r="D93" s="165">
        <v>2100000</v>
      </c>
      <c r="E93" s="165"/>
      <c r="F93" s="165"/>
      <c r="G93" s="165"/>
      <c r="H93" s="165"/>
      <c r="I93" s="165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3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 t="s">
        <v>6</v>
      </c>
      <c r="C98" s="158" t="s">
        <v>235</v>
      </c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 t="s">
        <v>8</v>
      </c>
      <c r="C99" s="168" t="s">
        <v>240</v>
      </c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53</v>
      </c>
      <c r="D101" s="46" t="s">
        <v>243</v>
      </c>
      <c r="E101" s="48"/>
      <c r="F101" s="123">
        <v>554</v>
      </c>
      <c r="G101" s="121">
        <v>726</v>
      </c>
      <c r="H101" s="121">
        <v>800</v>
      </c>
      <c r="I101" s="121">
        <v>950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239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236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158" t="s">
        <v>14</v>
      </c>
      <c r="N104" s="159"/>
      <c r="O104" s="159"/>
      <c r="P104" s="159"/>
      <c r="Q104" s="159"/>
      <c r="R104" s="159"/>
      <c r="S104" s="160"/>
      <c r="T104" s="37"/>
      <c r="U104" s="1"/>
    </row>
    <row r="105" spans="1:21" ht="23.25" customHeight="1" x14ac:dyDescent="0.25">
      <c r="A105" s="39"/>
      <c r="B105" s="45" t="s">
        <v>8</v>
      </c>
      <c r="C105" s="158" t="s">
        <v>237</v>
      </c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158"/>
      <c r="N105" s="159"/>
      <c r="O105" s="159"/>
      <c r="P105" s="159"/>
      <c r="Q105" s="159"/>
      <c r="R105" s="159"/>
      <c r="S105" s="16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54</v>
      </c>
      <c r="D107" s="46" t="s">
        <v>238</v>
      </c>
      <c r="E107" s="48"/>
      <c r="F107" s="48">
        <v>0.18</v>
      </c>
      <c r="G107" s="49">
        <v>0.25</v>
      </c>
      <c r="H107" s="49">
        <v>0.27</v>
      </c>
      <c r="I107" s="49">
        <v>0.27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130</v>
      </c>
      <c r="C108" s="50" t="s">
        <v>13</v>
      </c>
      <c r="D108" s="24"/>
      <c r="E108" s="51" t="s">
        <v>112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204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 t="s">
        <v>205</v>
      </c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54</v>
      </c>
      <c r="D113" s="46" t="s">
        <v>206</v>
      </c>
      <c r="E113" s="48" t="s">
        <v>70</v>
      </c>
      <c r="F113" s="48">
        <v>0.12</v>
      </c>
      <c r="G113" s="49">
        <v>0.2</v>
      </c>
      <c r="H113" s="49">
        <v>0.3</v>
      </c>
      <c r="I113" s="49">
        <v>0.33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130</v>
      </c>
      <c r="C114" s="50" t="s">
        <v>13</v>
      </c>
      <c r="D114" s="24"/>
      <c r="E114" s="51" t="s">
        <v>207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/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70</v>
      </c>
      <c r="F119" s="48" t="s">
        <v>192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158" t="s">
        <v>14</v>
      </c>
      <c r="N122" s="159"/>
      <c r="O122" s="159"/>
      <c r="P122" s="159"/>
      <c r="Q122" s="159"/>
      <c r="R122" s="159"/>
      <c r="S122" s="160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158"/>
      <c r="N123" s="159"/>
      <c r="O123" s="159"/>
      <c r="P123" s="159"/>
      <c r="Q123" s="159"/>
      <c r="R123" s="159"/>
      <c r="S123" s="16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3" t="str">
        <f>+Generale!E9</f>
        <v>Monitorare e diffondere dati strutturati sull' economia regionale</v>
      </c>
      <c r="E128" s="163"/>
      <c r="F128" s="163"/>
      <c r="G128" s="163"/>
      <c r="H128" s="163"/>
      <c r="I128" s="163"/>
      <c r="J128" s="37"/>
      <c r="K128" s="37"/>
      <c r="L128" s="161" t="s">
        <v>3</v>
      </c>
      <c r="M128" s="43" t="s">
        <v>7</v>
      </c>
      <c r="N128" s="164">
        <f>+Generale!E13</f>
        <v>0</v>
      </c>
      <c r="O128" s="164"/>
      <c r="P128" s="164"/>
      <c r="Q128" s="164"/>
      <c r="R128" s="164"/>
      <c r="S128" s="164"/>
      <c r="T128" s="37"/>
    </row>
    <row r="129" spans="1:21" ht="15" customHeight="1" x14ac:dyDescent="0.25">
      <c r="A129" s="39"/>
      <c r="B129" s="162"/>
      <c r="C129" s="18" t="s">
        <v>29</v>
      </c>
      <c r="D129" s="165" t="s">
        <v>208</v>
      </c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 t="s">
        <v>72</v>
      </c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 t="s">
        <v>194</v>
      </c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>
        <v>475000</v>
      </c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>
        <v>4</v>
      </c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>
        <v>1</v>
      </c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113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58" t="s">
        <v>116</v>
      </c>
      <c r="D138" s="159"/>
      <c r="E138" s="159"/>
      <c r="F138" s="159"/>
      <c r="G138" s="159"/>
      <c r="H138" s="159"/>
      <c r="I138" s="160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50</v>
      </c>
      <c r="C140" s="47" t="s">
        <v>54</v>
      </c>
      <c r="D140" s="46" t="s">
        <v>114</v>
      </c>
      <c r="E140" s="48" t="s">
        <v>70</v>
      </c>
      <c r="F140" s="48">
        <v>0.6</v>
      </c>
      <c r="G140" s="49">
        <v>0.6</v>
      </c>
      <c r="H140" s="49">
        <v>0.65</v>
      </c>
      <c r="I140" s="49">
        <v>0.65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115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110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 t="s">
        <v>117</v>
      </c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54</v>
      </c>
      <c r="D146" s="46" t="s">
        <v>118</v>
      </c>
      <c r="E146" s="48" t="s">
        <v>70</v>
      </c>
      <c r="F146" s="48">
        <v>0.5</v>
      </c>
      <c r="G146" s="49">
        <v>0.6</v>
      </c>
      <c r="H146" s="49">
        <v>0.6</v>
      </c>
      <c r="I146" s="49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178</v>
      </c>
      <c r="C147" s="50" t="s">
        <v>13</v>
      </c>
      <c r="D147" s="24"/>
      <c r="E147" s="51" t="s">
        <v>115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119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 t="s">
        <v>120</v>
      </c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49</v>
      </c>
      <c r="C152" s="47" t="s">
        <v>53</v>
      </c>
      <c r="D152" s="46" t="s">
        <v>121</v>
      </c>
      <c r="E152" s="48" t="s">
        <v>70</v>
      </c>
      <c r="F152" s="115">
        <f>20/6</f>
        <v>3.3333333333333335</v>
      </c>
      <c r="G152" s="113">
        <v>3.33</v>
      </c>
      <c r="H152" s="113">
        <v>3.33</v>
      </c>
      <c r="I152" s="114">
        <v>3.5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115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122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 t="s">
        <v>124</v>
      </c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71</v>
      </c>
      <c r="C158" s="47" t="s">
        <v>54</v>
      </c>
      <c r="D158" s="46" t="s">
        <v>123</v>
      </c>
      <c r="E158" s="48" t="s">
        <v>70</v>
      </c>
      <c r="F158" s="48">
        <f>6/60</f>
        <v>0.1</v>
      </c>
      <c r="G158" s="49">
        <f>6/60</f>
        <v>0.1</v>
      </c>
      <c r="H158" s="49">
        <v>0.1</v>
      </c>
      <c r="I158" s="49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130</v>
      </c>
      <c r="C159" s="50" t="s">
        <v>13</v>
      </c>
      <c r="D159" s="24"/>
      <c r="E159" s="51" t="s">
        <v>115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D9:I9"/>
    <mergeCell ref="N9:S9"/>
    <mergeCell ref="C21:I21"/>
    <mergeCell ref="M21:S21"/>
    <mergeCell ref="C22:I22"/>
    <mergeCell ref="M22:S22"/>
    <mergeCell ref="C39:I39"/>
    <mergeCell ref="M39:S39"/>
    <mergeCell ref="B6:B10"/>
    <mergeCell ref="D6:I6"/>
    <mergeCell ref="L6:L10"/>
    <mergeCell ref="N6:S6"/>
    <mergeCell ref="D7:I7"/>
    <mergeCell ref="N7:S7"/>
    <mergeCell ref="D8:I8"/>
    <mergeCell ref="N8:S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111:I111"/>
    <mergeCell ref="M111:S111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C84:I84"/>
    <mergeCell ref="A85:B85"/>
    <mergeCell ref="C86:I86"/>
    <mergeCell ref="A87:B87"/>
    <mergeCell ref="M84:S84"/>
    <mergeCell ref="M86:S86"/>
    <mergeCell ref="L89:L93"/>
    <mergeCell ref="N89:S89"/>
    <mergeCell ref="D90:I90"/>
    <mergeCell ref="N90:S90"/>
    <mergeCell ref="D91:I91"/>
    <mergeCell ref="N91:S91"/>
    <mergeCell ref="D92:I92"/>
    <mergeCell ref="N92:S92"/>
    <mergeCell ref="C110:I110"/>
    <mergeCell ref="M110:S110"/>
    <mergeCell ref="C117:I117"/>
    <mergeCell ref="M117:S117"/>
    <mergeCell ref="C122:I122"/>
    <mergeCell ref="M122:S122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44:I144"/>
    <mergeCell ref="M144:S144"/>
    <mergeCell ref="B136:I136"/>
    <mergeCell ref="L136:S136"/>
    <mergeCell ref="C137:I137"/>
    <mergeCell ref="M137:S137"/>
    <mergeCell ref="C123:I123"/>
    <mergeCell ref="M123:S123"/>
    <mergeCell ref="C156:I156"/>
    <mergeCell ref="M156:S156"/>
    <mergeCell ref="C138:I138"/>
    <mergeCell ref="M138:S138"/>
    <mergeCell ref="C143:I143"/>
    <mergeCell ref="M143:S143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  <mergeCell ref="D131:I131"/>
    <mergeCell ref="N131:S131"/>
  </mergeCells>
  <phoneticPr fontId="31" type="noConversion"/>
  <conditionalFormatting sqref="B15:I20">
    <cfRule type="expression" dxfId="457" priority="375">
      <formula>$D$12&lt;1</formula>
    </cfRule>
  </conditionalFormatting>
  <conditionalFormatting sqref="B21:I26">
    <cfRule type="expression" dxfId="456" priority="374">
      <formula>$D$12&lt;2</formula>
    </cfRule>
  </conditionalFormatting>
  <conditionalFormatting sqref="B27:I32">
    <cfRule type="expression" dxfId="455" priority="373">
      <formula>$D$12&lt;3</formula>
    </cfRule>
  </conditionalFormatting>
  <conditionalFormatting sqref="B33:I38">
    <cfRule type="expression" dxfId="454" priority="372">
      <formula>$D$12&lt;4</formula>
    </cfRule>
  </conditionalFormatting>
  <conditionalFormatting sqref="B39:I43">
    <cfRule type="expression" dxfId="453" priority="371">
      <formula>$D$12&lt;5</formula>
    </cfRule>
  </conditionalFormatting>
  <conditionalFormatting sqref="A5:C43 J5:J43 D5:I9 D11:I43">
    <cfRule type="expression" dxfId="452" priority="370">
      <formula>$D$6=""</formula>
    </cfRule>
  </conditionalFormatting>
  <conditionalFormatting sqref="B60:I65">
    <cfRule type="expression" dxfId="451" priority="366">
      <formula>$D$51&lt;2</formula>
    </cfRule>
  </conditionalFormatting>
  <conditionalFormatting sqref="B54:I56 B58:I59 D57 F57:I57">
    <cfRule type="expression" dxfId="450" priority="376">
      <formula>$D$51&lt;1</formula>
    </cfRule>
  </conditionalFormatting>
  <conditionalFormatting sqref="B66:I71">
    <cfRule type="expression" dxfId="449" priority="365">
      <formula>$D$51&lt;3</formula>
    </cfRule>
  </conditionalFormatting>
  <conditionalFormatting sqref="B72:I77">
    <cfRule type="expression" dxfId="448" priority="364">
      <formula>$D$51&lt;4</formula>
    </cfRule>
  </conditionalFormatting>
  <conditionalFormatting sqref="B78:I82">
    <cfRule type="expression" dxfId="447" priority="363">
      <formula>$D$51&lt;5</formula>
    </cfRule>
  </conditionalFormatting>
  <conditionalFormatting sqref="L60:S65">
    <cfRule type="expression" dxfId="446" priority="359">
      <formula>$N$51&lt;2</formula>
    </cfRule>
  </conditionalFormatting>
  <conditionalFormatting sqref="L54:S59">
    <cfRule type="expression" dxfId="445" priority="361">
      <formula>$N$51&lt;1</formula>
    </cfRule>
  </conditionalFormatting>
  <conditionalFormatting sqref="L66:S71">
    <cfRule type="expression" dxfId="444" priority="358">
      <formula>$N$51&lt;3</formula>
    </cfRule>
  </conditionalFormatting>
  <conditionalFormatting sqref="L72:S77">
    <cfRule type="expression" dxfId="443" priority="357">
      <formula>$N$51&lt;4</formula>
    </cfRule>
  </conditionalFormatting>
  <conditionalFormatting sqref="L78:S82">
    <cfRule type="expression" dxfId="442" priority="356">
      <formula>$N$51&lt;5</formula>
    </cfRule>
  </conditionalFormatting>
  <conditionalFormatting sqref="L27:S32">
    <cfRule type="expression" dxfId="441" priority="352">
      <formula>$N$12&lt;3</formula>
    </cfRule>
  </conditionalFormatting>
  <conditionalFormatting sqref="L15:S20">
    <cfRule type="expression" dxfId="440" priority="354">
      <formula>$N$12&lt;1</formula>
    </cfRule>
  </conditionalFormatting>
  <conditionalFormatting sqref="L21:S26">
    <cfRule type="expression" dxfId="439" priority="353">
      <formula>$N$12&lt;2</formula>
    </cfRule>
  </conditionalFormatting>
  <conditionalFormatting sqref="L33:S38">
    <cfRule type="expression" dxfId="438" priority="351">
      <formula>$N$12&lt;4</formula>
    </cfRule>
  </conditionalFormatting>
  <conditionalFormatting sqref="L39:S43">
    <cfRule type="expression" dxfId="437" priority="350">
      <formula>$N$12&lt;5</formula>
    </cfRule>
  </conditionalFormatting>
  <conditionalFormatting sqref="B104:I109">
    <cfRule type="expression" dxfId="436" priority="347">
      <formula>$D$95&lt;2</formula>
    </cfRule>
  </conditionalFormatting>
  <conditionalFormatting sqref="B98:I103">
    <cfRule type="expression" dxfId="435" priority="348">
      <formula>$D$95&lt;1</formula>
    </cfRule>
  </conditionalFormatting>
  <conditionalFormatting sqref="B110:I115">
    <cfRule type="expression" dxfId="434" priority="346">
      <formula>$D$95&lt;3</formula>
    </cfRule>
  </conditionalFormatting>
  <conditionalFormatting sqref="B116:I121">
    <cfRule type="expression" dxfId="433" priority="345">
      <formula>$D$95&lt;4</formula>
    </cfRule>
  </conditionalFormatting>
  <conditionalFormatting sqref="B122:I126">
    <cfRule type="expression" dxfId="432" priority="344">
      <formula>$D$95&lt;5</formula>
    </cfRule>
  </conditionalFormatting>
  <conditionalFormatting sqref="L110:S115">
    <cfRule type="expression" dxfId="431" priority="341">
      <formula>$N$95&lt;3</formula>
    </cfRule>
  </conditionalFormatting>
  <conditionalFormatting sqref="L98:S103">
    <cfRule type="expression" dxfId="430" priority="342">
      <formula>$N$95&lt;1</formula>
    </cfRule>
  </conditionalFormatting>
  <conditionalFormatting sqref="L116:S121">
    <cfRule type="expression" dxfId="429" priority="339">
      <formula>$N$95&lt;4</formula>
    </cfRule>
  </conditionalFormatting>
  <conditionalFormatting sqref="L122:S126">
    <cfRule type="expression" dxfId="428" priority="338">
      <formula>$N$95&lt;5</formula>
    </cfRule>
  </conditionalFormatting>
  <conditionalFormatting sqref="B143:I148">
    <cfRule type="expression" dxfId="427" priority="335">
      <formula>$D$134&lt;2</formula>
    </cfRule>
  </conditionalFormatting>
  <conditionalFormatting sqref="B137:I142">
    <cfRule type="expression" dxfId="426" priority="336">
      <formula>$D$134&lt;1</formula>
    </cfRule>
  </conditionalFormatting>
  <conditionalFormatting sqref="B149:I154">
    <cfRule type="expression" dxfId="425" priority="334">
      <formula>$D$134&lt;3</formula>
    </cfRule>
  </conditionalFormatting>
  <conditionalFormatting sqref="B155:I160">
    <cfRule type="expression" dxfId="424" priority="333">
      <formula>$D$134&lt;4</formula>
    </cfRule>
  </conditionalFormatting>
  <conditionalFormatting sqref="B161:I165">
    <cfRule type="expression" dxfId="423" priority="332">
      <formula>$D$134&lt;5</formula>
    </cfRule>
  </conditionalFormatting>
  <conditionalFormatting sqref="L149:S154">
    <cfRule type="expression" dxfId="422" priority="328">
      <formula>$N$134&lt;3</formula>
    </cfRule>
  </conditionalFormatting>
  <conditionalFormatting sqref="L137:S142">
    <cfRule type="expression" dxfId="421" priority="330">
      <formula>$N$134&lt;1</formula>
    </cfRule>
  </conditionalFormatting>
  <conditionalFormatting sqref="L143:S148">
    <cfRule type="expression" dxfId="420" priority="329">
      <formula>$N$134&lt;2</formula>
    </cfRule>
  </conditionalFormatting>
  <conditionalFormatting sqref="L155:S160">
    <cfRule type="expression" dxfId="419" priority="327">
      <formula>$N$134&lt;4</formula>
    </cfRule>
  </conditionalFormatting>
  <conditionalFormatting sqref="L161:S165">
    <cfRule type="expression" dxfId="418" priority="326">
      <formula>$N$134&lt;5</formula>
    </cfRule>
  </conditionalFormatting>
  <conditionalFormatting sqref="A128:A166">
    <cfRule type="expression" dxfId="417" priority="324">
      <formula>$B$133=""</formula>
    </cfRule>
  </conditionalFormatting>
  <conditionalFormatting sqref="F56">
    <cfRule type="expression" dxfId="416" priority="309">
      <formula>$D$51&lt;1</formula>
    </cfRule>
  </conditionalFormatting>
  <conditionalFormatting sqref="K128:T166">
    <cfRule type="expression" dxfId="415" priority="141">
      <formula>$L$133=""</formula>
    </cfRule>
  </conditionalFormatting>
  <conditionalFormatting sqref="A45:J83 D10:I10">
    <cfRule type="expression" dxfId="414" priority="105">
      <formula>$B$50=""</formula>
    </cfRule>
  </conditionalFormatting>
  <conditionalFormatting sqref="A128:J166">
    <cfRule type="expression" dxfId="413" priority="138">
      <formula>$B$133=""</formula>
    </cfRule>
  </conditionalFormatting>
  <conditionalFormatting sqref="L1:S3">
    <cfRule type="expression" dxfId="412" priority="136">
      <formula>$L$11=""</formula>
    </cfRule>
  </conditionalFormatting>
  <conditionalFormatting sqref="N91:S91">
    <cfRule type="expression" dxfId="411" priority="133">
      <formula>$D$6=""</formula>
    </cfRule>
  </conditionalFormatting>
  <conditionalFormatting sqref="N130:S130">
    <cfRule type="expression" dxfId="410" priority="132">
      <formula>$D$6=""</formula>
    </cfRule>
  </conditionalFormatting>
  <conditionalFormatting sqref="D130:I130">
    <cfRule type="expression" dxfId="409" priority="131">
      <formula>$D$6=""</formula>
    </cfRule>
  </conditionalFormatting>
  <conditionalFormatting sqref="D47:I47">
    <cfRule type="expression" dxfId="408" priority="129">
      <formula>$D$6=""</formula>
    </cfRule>
  </conditionalFormatting>
  <conditionalFormatting sqref="C57">
    <cfRule type="expression" dxfId="407" priority="124">
      <formula>$D$12&lt;1</formula>
    </cfRule>
  </conditionalFormatting>
  <conditionalFormatting sqref="B57">
    <cfRule type="expression" dxfId="406" priority="140">
      <formula>$D$51&lt;1</formula>
    </cfRule>
  </conditionalFormatting>
  <conditionalFormatting sqref="E57">
    <cfRule type="expression" dxfId="405" priority="86">
      <formula>$D$12&lt;1</formula>
    </cfRule>
  </conditionalFormatting>
  <conditionalFormatting sqref="L104:S109">
    <cfRule type="expression" dxfId="404" priority="10">
      <formula>$N$95&lt;2</formula>
    </cfRule>
  </conditionalFormatting>
  <conditionalFormatting sqref="K84:T87">
    <cfRule type="expression" dxfId="403" priority="6">
      <formula>$L$94=""</formula>
    </cfRule>
  </conditionalFormatting>
  <conditionalFormatting sqref="A84:J87">
    <cfRule type="expression" dxfId="402" priority="5">
      <formula>$B$94=""</formula>
    </cfRule>
  </conditionalFormatting>
  <conditionalFormatting sqref="A88:J127">
    <cfRule type="expression" dxfId="401" priority="4">
      <formula>$B$94=""</formula>
    </cfRule>
  </conditionalFormatting>
  <conditionalFormatting sqref="K88:T127">
    <cfRule type="expression" dxfId="400" priority="3">
      <formula>$L$94=""</formula>
    </cfRule>
  </conditionalFormatting>
  <conditionalFormatting sqref="K45:T83">
    <cfRule type="expression" dxfId="399" priority="2">
      <formula>$L$50=""</formula>
    </cfRule>
  </conditionalFormatting>
  <conditionalFormatting sqref="K5:T44">
    <cfRule type="expression" dxfId="398" priority="1">
      <formula>$L$11=""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66"/>
  <sheetViews>
    <sheetView topLeftCell="A69" zoomScale="80" zoomScaleNormal="80" workbookViewId="0">
      <selection activeCell="J84" sqref="A1:J84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79</v>
      </c>
      <c r="D1" s="172"/>
      <c r="E1" s="172"/>
      <c r="F1" s="172"/>
      <c r="G1" s="172"/>
      <c r="H1" s="172"/>
      <c r="I1" s="172"/>
      <c r="J1" s="59"/>
      <c r="K1" s="60"/>
      <c r="L1" s="91" t="s">
        <v>4</v>
      </c>
      <c r="M1" s="184" t="s">
        <v>79</v>
      </c>
      <c r="N1" s="184"/>
      <c r="O1" s="184"/>
      <c r="P1" s="184"/>
      <c r="Q1" s="184"/>
      <c r="R1" s="184"/>
      <c r="S1" s="184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172" t="s">
        <v>80</v>
      </c>
      <c r="D3" s="172"/>
      <c r="E3" s="172"/>
      <c r="F3" s="172"/>
      <c r="G3" s="172"/>
      <c r="H3" s="172"/>
      <c r="I3" s="172"/>
      <c r="J3" s="59"/>
      <c r="K3" s="60"/>
      <c r="L3" s="91" t="s">
        <v>5</v>
      </c>
      <c r="M3" s="184" t="s">
        <v>80</v>
      </c>
      <c r="N3" s="184"/>
      <c r="O3" s="184"/>
      <c r="P3" s="184"/>
      <c r="Q3" s="184"/>
      <c r="R3" s="184"/>
      <c r="S3" s="184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197" t="s">
        <v>3</v>
      </c>
      <c r="C6" s="88" t="s">
        <v>7</v>
      </c>
      <c r="D6" s="177" t="str">
        <f>+Generale!H6</f>
        <v>Promuovere la tutela delle imprese che operano correttamente sul mercato e dei consumatori, attraverso attività di informazione e prevenzione</v>
      </c>
      <c r="E6" s="177"/>
      <c r="F6" s="177"/>
      <c r="G6" s="177"/>
      <c r="H6" s="177"/>
      <c r="I6" s="177"/>
      <c r="J6" s="37"/>
      <c r="K6" s="37"/>
      <c r="L6" s="161" t="s">
        <v>3</v>
      </c>
      <c r="M6" s="43" t="s">
        <v>7</v>
      </c>
      <c r="N6" s="163">
        <f>+Generale!H10</f>
        <v>0</v>
      </c>
      <c r="O6" s="163"/>
      <c r="P6" s="163"/>
      <c r="Q6" s="163"/>
      <c r="R6" s="163"/>
      <c r="S6" s="163"/>
      <c r="T6" s="37"/>
    </row>
    <row r="7" spans="1:21" ht="30" customHeight="1" x14ac:dyDescent="0.25">
      <c r="A7" s="39"/>
      <c r="B7" s="197"/>
      <c r="C7" s="88" t="s">
        <v>29</v>
      </c>
      <c r="D7" s="165" t="s">
        <v>200</v>
      </c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97"/>
      <c r="C8" s="88" t="s">
        <v>47</v>
      </c>
      <c r="D8" s="165" t="s">
        <v>72</v>
      </c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97"/>
      <c r="C9" s="88" t="s">
        <v>30</v>
      </c>
      <c r="D9" s="165" t="s">
        <v>241</v>
      </c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97"/>
      <c r="C10" s="88" t="s">
        <v>89</v>
      </c>
      <c r="D10" s="165">
        <v>220000</v>
      </c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28</v>
      </c>
      <c r="D12" s="90">
        <v>3</v>
      </c>
      <c r="E12" s="85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73" t="s">
        <v>6</v>
      </c>
      <c r="C15" s="158" t="s">
        <v>125</v>
      </c>
      <c r="D15" s="159"/>
      <c r="E15" s="159"/>
      <c r="F15" s="159"/>
      <c r="G15" s="159"/>
      <c r="H15" s="159"/>
      <c r="I15" s="15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3.25" customHeight="1" x14ac:dyDescent="0.25">
      <c r="A16" s="39"/>
      <c r="B16" s="74" t="s">
        <v>8</v>
      </c>
      <c r="C16" s="158" t="s">
        <v>126</v>
      </c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49</v>
      </c>
      <c r="C18" s="47" t="s">
        <v>54</v>
      </c>
      <c r="D18" s="46" t="s">
        <v>199</v>
      </c>
      <c r="E18" s="48" t="s">
        <v>70</v>
      </c>
      <c r="F18" s="110" t="s">
        <v>198</v>
      </c>
      <c r="G18" s="49">
        <v>0.3</v>
      </c>
      <c r="H18" s="49">
        <v>0.3</v>
      </c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115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58" t="s">
        <v>127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3.25" customHeight="1" x14ac:dyDescent="0.25">
      <c r="A22" s="39"/>
      <c r="B22" s="45" t="s">
        <v>8</v>
      </c>
      <c r="C22" s="158" t="s">
        <v>129</v>
      </c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71</v>
      </c>
      <c r="C24" s="47" t="s">
        <v>54</v>
      </c>
      <c r="D24" s="46" t="s">
        <v>128</v>
      </c>
      <c r="E24" s="48" t="s">
        <v>70</v>
      </c>
      <c r="F24" s="48" t="s">
        <v>192</v>
      </c>
      <c r="G24" s="49">
        <f>3.5/60</f>
        <v>5.8333333333333334E-2</v>
      </c>
      <c r="H24" s="49">
        <v>7.0000000000000007E-2</v>
      </c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130</v>
      </c>
      <c r="C25" s="50" t="s">
        <v>13</v>
      </c>
      <c r="D25" s="24"/>
      <c r="E25" s="51" t="s">
        <v>115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58" t="s">
        <v>203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3.25" customHeight="1" x14ac:dyDescent="0.25">
      <c r="A28" s="39"/>
      <c r="B28" s="45" t="s">
        <v>8</v>
      </c>
      <c r="C28" s="158" t="s">
        <v>201</v>
      </c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179</v>
      </c>
      <c r="E30" s="48" t="s">
        <v>70</v>
      </c>
      <c r="F30" s="123">
        <v>18</v>
      </c>
      <c r="G30" s="121">
        <v>24</v>
      </c>
      <c r="H30" s="121">
        <v>30</v>
      </c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202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58" t="s">
        <v>14</v>
      </c>
      <c r="D33" s="180"/>
      <c r="E33" s="180"/>
      <c r="F33" s="180"/>
      <c r="G33" s="180"/>
      <c r="H33" s="180"/>
      <c r="I33" s="181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3.25" customHeight="1" x14ac:dyDescent="0.25">
      <c r="A34" s="39"/>
      <c r="B34" s="45" t="s">
        <v>8</v>
      </c>
      <c r="C34" s="179"/>
      <c r="D34" s="180"/>
      <c r="E34" s="180"/>
      <c r="F34" s="180"/>
      <c r="G34" s="180"/>
      <c r="H34" s="180"/>
      <c r="I34" s="181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58" t="s">
        <v>14</v>
      </c>
      <c r="D39" s="180"/>
      <c r="E39" s="180"/>
      <c r="F39" s="180"/>
      <c r="G39" s="180"/>
      <c r="H39" s="180"/>
      <c r="I39" s="181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3.25" customHeight="1" x14ac:dyDescent="0.25">
      <c r="A40" s="39"/>
      <c r="B40" s="45" t="s">
        <v>8</v>
      </c>
      <c r="C40" s="179"/>
      <c r="D40" s="180"/>
      <c r="E40" s="180"/>
      <c r="F40" s="180"/>
      <c r="G40" s="180"/>
      <c r="H40" s="180"/>
      <c r="I40" s="181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175" t="s">
        <v>3</v>
      </c>
      <c r="C45" s="87" t="s">
        <v>7</v>
      </c>
      <c r="D45" s="177" t="str">
        <f>Generale!H7</f>
        <v>Aumentare la qualità e la tempestività dei dati di analisi volti alla regolazione del mercato e all'osservazione di fenomeni che distorcono la concorrenza e mettono a rischio il consumatore</v>
      </c>
      <c r="E45" s="177"/>
      <c r="F45" s="177"/>
      <c r="G45" s="177"/>
      <c r="H45" s="177"/>
      <c r="I45" s="177"/>
      <c r="J45" s="37"/>
      <c r="K45" s="37"/>
      <c r="L45" s="185" t="s">
        <v>3</v>
      </c>
      <c r="M45" s="127" t="s">
        <v>7</v>
      </c>
      <c r="N45" s="187">
        <f>+Generale!H11</f>
        <v>0</v>
      </c>
      <c r="O45" s="187"/>
      <c r="P45" s="187"/>
      <c r="Q45" s="187"/>
      <c r="R45" s="187"/>
      <c r="S45" s="187"/>
      <c r="T45" s="129"/>
    </row>
    <row r="46" spans="1:20" ht="15" customHeight="1" x14ac:dyDescent="0.25">
      <c r="A46" s="39"/>
      <c r="B46" s="176"/>
      <c r="C46" s="88" t="s">
        <v>29</v>
      </c>
      <c r="D46" s="165" t="s">
        <v>244</v>
      </c>
      <c r="E46" s="165"/>
      <c r="F46" s="165"/>
      <c r="G46" s="165"/>
      <c r="H46" s="165"/>
      <c r="I46" s="165"/>
      <c r="J46" s="37"/>
      <c r="K46" s="37"/>
      <c r="L46" s="186"/>
      <c r="M46" s="128" t="s">
        <v>29</v>
      </c>
      <c r="N46" s="188"/>
      <c r="O46" s="188"/>
      <c r="P46" s="188"/>
      <c r="Q46" s="188"/>
      <c r="R46" s="188"/>
      <c r="S46" s="188"/>
      <c r="T46" s="129"/>
    </row>
    <row r="47" spans="1:20" ht="15" customHeight="1" x14ac:dyDescent="0.25">
      <c r="A47" s="39"/>
      <c r="B47" s="176"/>
      <c r="C47" s="88" t="s">
        <v>32</v>
      </c>
      <c r="D47" s="165" t="s">
        <v>72</v>
      </c>
      <c r="E47" s="165"/>
      <c r="F47" s="165"/>
      <c r="G47" s="165"/>
      <c r="H47" s="165"/>
      <c r="I47" s="165"/>
      <c r="J47" s="37"/>
      <c r="K47" s="37"/>
      <c r="L47" s="186"/>
      <c r="M47" s="128" t="s">
        <v>32</v>
      </c>
      <c r="N47" s="188"/>
      <c r="O47" s="188"/>
      <c r="P47" s="188"/>
      <c r="Q47" s="188"/>
      <c r="R47" s="188"/>
      <c r="S47" s="188"/>
      <c r="T47" s="129"/>
    </row>
    <row r="48" spans="1:20" ht="15" customHeight="1" x14ac:dyDescent="0.25">
      <c r="A48" s="39"/>
      <c r="B48" s="176"/>
      <c r="C48" s="88" t="s">
        <v>30</v>
      </c>
      <c r="D48" s="165" t="s">
        <v>241</v>
      </c>
      <c r="E48" s="165"/>
      <c r="F48" s="165"/>
      <c r="G48" s="165"/>
      <c r="H48" s="165"/>
      <c r="I48" s="165"/>
      <c r="J48" s="37"/>
      <c r="K48" s="37"/>
      <c r="L48" s="186"/>
      <c r="M48" s="128" t="s">
        <v>30</v>
      </c>
      <c r="N48" s="188"/>
      <c r="O48" s="188"/>
      <c r="P48" s="188"/>
      <c r="Q48" s="188"/>
      <c r="R48" s="188"/>
      <c r="S48" s="188"/>
      <c r="T48" s="129"/>
    </row>
    <row r="49" spans="1:20" ht="15" customHeight="1" x14ac:dyDescent="0.25">
      <c r="A49" s="39"/>
      <c r="B49" s="176"/>
      <c r="C49" s="88" t="s">
        <v>31</v>
      </c>
      <c r="D49" s="165">
        <v>35000</v>
      </c>
      <c r="E49" s="165"/>
      <c r="F49" s="165"/>
      <c r="G49" s="165"/>
      <c r="H49" s="165"/>
      <c r="I49" s="165"/>
      <c r="J49" s="37"/>
      <c r="K49" s="37"/>
      <c r="L49" s="186"/>
      <c r="M49" s="128" t="s">
        <v>31</v>
      </c>
      <c r="N49" s="188"/>
      <c r="O49" s="188"/>
      <c r="P49" s="188"/>
      <c r="Q49" s="188"/>
      <c r="R49" s="188"/>
      <c r="S49" s="188"/>
      <c r="T49" s="129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30" t="str">
        <f>+Generale!G11</f>
        <v/>
      </c>
      <c r="M50" s="131"/>
      <c r="N50" s="131"/>
      <c r="O50" s="131"/>
      <c r="P50" s="131"/>
      <c r="Q50" s="131"/>
      <c r="R50" s="131"/>
      <c r="S50" s="131"/>
      <c r="T50" s="129"/>
    </row>
    <row r="51" spans="1:20" ht="15.75" x14ac:dyDescent="0.25">
      <c r="A51" s="39"/>
      <c r="C51" s="84" t="s">
        <v>28</v>
      </c>
      <c r="D51" s="90">
        <v>1</v>
      </c>
      <c r="E51" s="85" t="s">
        <v>33</v>
      </c>
      <c r="F51" s="86"/>
      <c r="G51" s="86"/>
      <c r="H51" s="86"/>
      <c r="I51" s="54"/>
      <c r="J51" s="37"/>
      <c r="K51" s="37"/>
      <c r="L51" s="132"/>
      <c r="M51" s="133" t="s">
        <v>28</v>
      </c>
      <c r="N51" s="134">
        <v>1</v>
      </c>
      <c r="O51" s="135" t="s">
        <v>33</v>
      </c>
      <c r="P51" s="130"/>
      <c r="Q51" s="130"/>
      <c r="R51" s="130"/>
      <c r="S51" s="130"/>
      <c r="T51" s="129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31"/>
      <c r="M52" s="130"/>
      <c r="N52" s="130"/>
      <c r="O52" s="130"/>
      <c r="P52" s="130"/>
      <c r="Q52" s="130"/>
      <c r="R52" s="130"/>
      <c r="S52" s="130"/>
      <c r="T52" s="129"/>
    </row>
    <row r="53" spans="1:20" ht="8.25" customHeight="1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95"/>
      <c r="M53" s="196"/>
      <c r="N53" s="196"/>
      <c r="O53" s="196"/>
      <c r="P53" s="196"/>
      <c r="Q53" s="196"/>
      <c r="R53" s="196"/>
      <c r="S53" s="196"/>
      <c r="T53" s="129"/>
    </row>
    <row r="54" spans="1:20" ht="23.25" customHeight="1" x14ac:dyDescent="0.25">
      <c r="A54" s="39"/>
      <c r="B54" s="19" t="s">
        <v>6</v>
      </c>
      <c r="C54" s="189" t="s">
        <v>245</v>
      </c>
      <c r="D54" s="190"/>
      <c r="E54" s="190"/>
      <c r="F54" s="190"/>
      <c r="G54" s="190"/>
      <c r="H54" s="190"/>
      <c r="I54" s="191"/>
      <c r="J54" s="37"/>
      <c r="K54" s="37"/>
      <c r="L54" s="136"/>
      <c r="M54" s="192"/>
      <c r="N54" s="193"/>
      <c r="O54" s="193"/>
      <c r="P54" s="193"/>
      <c r="Q54" s="193"/>
      <c r="R54" s="193"/>
      <c r="S54" s="194"/>
      <c r="T54" s="129"/>
    </row>
    <row r="55" spans="1:20" ht="23.25" customHeight="1" x14ac:dyDescent="0.25">
      <c r="A55" s="39"/>
      <c r="B55" s="45" t="s">
        <v>8</v>
      </c>
      <c r="C55" s="189" t="s">
        <v>246</v>
      </c>
      <c r="D55" s="190"/>
      <c r="E55" s="190"/>
      <c r="F55" s="190"/>
      <c r="G55" s="190"/>
      <c r="H55" s="190"/>
      <c r="I55" s="191"/>
      <c r="J55" s="37"/>
      <c r="K55" s="37"/>
      <c r="L55" s="137"/>
      <c r="M55" s="192"/>
      <c r="N55" s="193"/>
      <c r="O55" s="193"/>
      <c r="P55" s="193"/>
      <c r="Q55" s="193"/>
      <c r="R55" s="193"/>
      <c r="S55" s="194"/>
      <c r="T55" s="129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138"/>
      <c r="M56" s="138"/>
      <c r="N56" s="138"/>
      <c r="O56" s="138"/>
      <c r="P56" s="138"/>
      <c r="Q56" s="138"/>
      <c r="R56" s="138"/>
      <c r="S56" s="138"/>
      <c r="T56" s="129"/>
    </row>
    <row r="57" spans="1:20" ht="25.5" x14ac:dyDescent="0.25">
      <c r="A57" s="39"/>
      <c r="B57" s="46" t="s">
        <v>242</v>
      </c>
      <c r="C57" s="47" t="s">
        <v>53</v>
      </c>
      <c r="D57" s="46" t="s">
        <v>247</v>
      </c>
      <c r="E57" s="48"/>
      <c r="F57" s="123">
        <v>11</v>
      </c>
      <c r="G57" s="121">
        <v>15</v>
      </c>
      <c r="H57" s="121">
        <v>18</v>
      </c>
      <c r="I57" s="121"/>
      <c r="J57" s="37"/>
      <c r="K57" s="37"/>
      <c r="L57" s="139"/>
      <c r="M57" s="140"/>
      <c r="N57" s="139"/>
      <c r="O57" s="139"/>
      <c r="P57" s="139"/>
      <c r="Q57" s="141"/>
      <c r="R57" s="141"/>
      <c r="S57" s="141"/>
      <c r="T57" s="129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248</v>
      </c>
      <c r="F58" s="22"/>
      <c r="G58" s="23"/>
      <c r="H58" s="23"/>
      <c r="I58" s="23"/>
      <c r="J58" s="37"/>
      <c r="K58" s="37"/>
      <c r="L58" s="142"/>
      <c r="M58" s="142"/>
      <c r="N58" s="143"/>
      <c r="O58" s="142"/>
      <c r="P58" s="139"/>
      <c r="Q58" s="141"/>
      <c r="R58" s="141"/>
      <c r="S58" s="141"/>
      <c r="T58" s="129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3"/>
      <c r="M59" s="144"/>
      <c r="N59" s="143"/>
      <c r="O59" s="143"/>
      <c r="P59" s="143"/>
      <c r="Q59" s="145"/>
      <c r="R59" s="146"/>
      <c r="S59" s="146"/>
      <c r="T59" s="129"/>
    </row>
    <row r="60" spans="1:20" ht="23.25" customHeight="1" x14ac:dyDescent="0.25">
      <c r="A60" s="39"/>
      <c r="B60" s="19" t="s">
        <v>6</v>
      </c>
      <c r="C60" s="158" t="s">
        <v>14</v>
      </c>
      <c r="D60" s="159"/>
      <c r="E60" s="159"/>
      <c r="F60" s="159"/>
      <c r="G60" s="159"/>
      <c r="H60" s="159"/>
      <c r="I60" s="160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3.25" customHeight="1" x14ac:dyDescent="0.25">
      <c r="A61" s="39"/>
      <c r="B61" s="45" t="s">
        <v>8</v>
      </c>
      <c r="C61" s="158"/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58" t="s">
        <v>14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3.25" customHeight="1" x14ac:dyDescent="0.25">
      <c r="A67" s="39"/>
      <c r="B67" s="45" t="s">
        <v>8</v>
      </c>
      <c r="C67" s="158"/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58" t="s">
        <v>14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3.25" customHeight="1" x14ac:dyDescent="0.25">
      <c r="A73" s="39"/>
      <c r="B73" s="45" t="s">
        <v>8</v>
      </c>
      <c r="C73" s="158"/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3.25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79</v>
      </c>
      <c r="D84" s="172"/>
      <c r="E84" s="172"/>
      <c r="F84" s="172"/>
      <c r="G84" s="172"/>
      <c r="H84" s="172"/>
      <c r="I84" s="172"/>
      <c r="J84" s="59"/>
      <c r="K84" s="60"/>
      <c r="L84" s="91" t="s">
        <v>4</v>
      </c>
      <c r="M84" s="184" t="s">
        <v>79</v>
      </c>
      <c r="N84" s="184"/>
      <c r="O84" s="184"/>
      <c r="P84" s="184"/>
      <c r="Q84" s="184"/>
      <c r="R84" s="184"/>
      <c r="S84" s="184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172" t="s">
        <v>80</v>
      </c>
      <c r="D86" s="172"/>
      <c r="E86" s="172"/>
      <c r="F86" s="172"/>
      <c r="G86" s="172"/>
      <c r="H86" s="172"/>
      <c r="I86" s="172"/>
      <c r="J86" s="59"/>
      <c r="K86" s="60"/>
      <c r="L86" s="91" t="s">
        <v>5</v>
      </c>
      <c r="M86" s="184" t="s">
        <v>80</v>
      </c>
      <c r="N86" s="184"/>
      <c r="O86" s="184"/>
      <c r="P86" s="184"/>
      <c r="Q86" s="184"/>
      <c r="R86" s="184"/>
      <c r="S86" s="184"/>
      <c r="T86" s="59"/>
      <c r="U86" s="56"/>
    </row>
    <row r="87" spans="1:21" ht="15.75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5" t="s">
        <v>3</v>
      </c>
      <c r="C89" s="87" t="s">
        <v>7</v>
      </c>
      <c r="D89" s="164">
        <f>+Generale!H8</f>
        <v>0</v>
      </c>
      <c r="E89" s="164"/>
      <c r="F89" s="164"/>
      <c r="G89" s="164"/>
      <c r="H89" s="164"/>
      <c r="I89" s="164"/>
      <c r="J89" s="37"/>
      <c r="K89" s="37"/>
      <c r="L89" s="161" t="s">
        <v>3</v>
      </c>
      <c r="M89" s="43" t="s">
        <v>7</v>
      </c>
      <c r="N89" s="163">
        <f>+Generale!H12</f>
        <v>0</v>
      </c>
      <c r="O89" s="163"/>
      <c r="P89" s="163"/>
      <c r="Q89" s="163"/>
      <c r="R89" s="163"/>
      <c r="S89" s="163"/>
      <c r="T89" s="37"/>
    </row>
    <row r="90" spans="1:21" ht="15" customHeight="1" x14ac:dyDescent="0.25">
      <c r="A90" s="39"/>
      <c r="B90" s="176"/>
      <c r="C90" s="88" t="s">
        <v>29</v>
      </c>
      <c r="D90" s="165"/>
      <c r="E90" s="165"/>
      <c r="F90" s="165"/>
      <c r="G90" s="165"/>
      <c r="H90" s="165"/>
      <c r="I90" s="165"/>
      <c r="J90" s="37"/>
      <c r="K90" s="37"/>
      <c r="L90" s="162"/>
      <c r="M90" s="18" t="s">
        <v>29</v>
      </c>
      <c r="N90" s="165"/>
      <c r="O90" s="165"/>
      <c r="P90" s="165"/>
      <c r="Q90" s="165"/>
      <c r="R90" s="165"/>
      <c r="S90" s="165"/>
      <c r="T90" s="37"/>
    </row>
    <row r="91" spans="1:21" ht="15" customHeight="1" x14ac:dyDescent="0.25">
      <c r="A91" s="39"/>
      <c r="B91" s="176"/>
      <c r="C91" s="88" t="s">
        <v>47</v>
      </c>
      <c r="D91" s="165"/>
      <c r="E91" s="165"/>
      <c r="F91" s="165"/>
      <c r="G91" s="165"/>
      <c r="H91" s="165"/>
      <c r="I91" s="165"/>
      <c r="J91" s="37"/>
      <c r="K91" s="37"/>
      <c r="L91" s="162"/>
      <c r="M91" s="18" t="s">
        <v>48</v>
      </c>
      <c r="N91" s="165"/>
      <c r="O91" s="165"/>
      <c r="P91" s="165"/>
      <c r="Q91" s="165"/>
      <c r="R91" s="165"/>
      <c r="S91" s="165"/>
      <c r="T91" s="37"/>
    </row>
    <row r="92" spans="1:21" ht="15" customHeight="1" x14ac:dyDescent="0.25">
      <c r="A92" s="39"/>
      <c r="B92" s="176"/>
      <c r="C92" s="88" t="s">
        <v>30</v>
      </c>
      <c r="D92" s="165"/>
      <c r="E92" s="165"/>
      <c r="F92" s="165"/>
      <c r="G92" s="165"/>
      <c r="H92" s="165"/>
      <c r="I92" s="165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76"/>
      <c r="C93" s="88" t="s">
        <v>31</v>
      </c>
      <c r="D93" s="165"/>
      <c r="E93" s="165"/>
      <c r="F93" s="165"/>
      <c r="G93" s="165"/>
      <c r="H93" s="165"/>
      <c r="I93" s="165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28</v>
      </c>
      <c r="D95" s="90">
        <v>1</v>
      </c>
      <c r="E95" s="85" t="s">
        <v>33</v>
      </c>
      <c r="F95" s="54"/>
      <c r="G95" s="54"/>
      <c r="H95" s="54"/>
      <c r="I95" s="54"/>
      <c r="J95" s="37"/>
      <c r="K95" s="37"/>
      <c r="M95" s="84" t="s">
        <v>28</v>
      </c>
      <c r="N95" s="90">
        <v>1</v>
      </c>
      <c r="O95" s="85" t="s">
        <v>33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/>
      <c r="C98" s="158"/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/>
      <c r="C99" s="158"/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14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158" t="s">
        <v>14</v>
      </c>
      <c r="N104" s="159"/>
      <c r="O104" s="159"/>
      <c r="P104" s="159"/>
      <c r="Q104" s="159"/>
      <c r="R104" s="159"/>
      <c r="S104" s="160"/>
      <c r="T104" s="37"/>
      <c r="U104" s="1"/>
    </row>
    <row r="105" spans="1:21" ht="23.25" customHeight="1" x14ac:dyDescent="0.25">
      <c r="A105" s="39"/>
      <c r="B105" s="45" t="s">
        <v>8</v>
      </c>
      <c r="C105" s="158"/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158"/>
      <c r="N105" s="159"/>
      <c r="O105" s="159"/>
      <c r="P105" s="159"/>
      <c r="Q105" s="159"/>
      <c r="R105" s="159"/>
      <c r="S105" s="16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14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/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 t="s">
        <v>14</v>
      </c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158" t="s">
        <v>14</v>
      </c>
      <c r="N122" s="159"/>
      <c r="O122" s="159"/>
      <c r="P122" s="159"/>
      <c r="Q122" s="159"/>
      <c r="R122" s="159"/>
      <c r="S122" s="160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158"/>
      <c r="N123" s="159"/>
      <c r="O123" s="159"/>
      <c r="P123" s="159"/>
      <c r="Q123" s="159"/>
      <c r="R123" s="159"/>
      <c r="S123" s="16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4">
        <f>+Generale!H9</f>
        <v>0</v>
      </c>
      <c r="E128" s="164"/>
      <c r="F128" s="164"/>
      <c r="G128" s="164"/>
      <c r="H128" s="164"/>
      <c r="I128" s="164"/>
      <c r="J128" s="37"/>
      <c r="K128" s="37"/>
      <c r="L128" s="161" t="s">
        <v>3</v>
      </c>
      <c r="M128" s="43" t="s">
        <v>7</v>
      </c>
      <c r="N128" s="163">
        <f>+Generale!H13</f>
        <v>0</v>
      </c>
      <c r="O128" s="163"/>
      <c r="P128" s="163"/>
      <c r="Q128" s="163"/>
      <c r="R128" s="163"/>
      <c r="S128" s="163"/>
      <c r="T128" s="37"/>
    </row>
    <row r="129" spans="1:21" ht="15" customHeight="1" x14ac:dyDescent="0.25">
      <c r="A129" s="39"/>
      <c r="B129" s="162"/>
      <c r="C129" s="18" t="s">
        <v>29</v>
      </c>
      <c r="D129" s="165"/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/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/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/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>
        <v>1</v>
      </c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>
        <v>1</v>
      </c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14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69"/>
      <c r="D138" s="170"/>
      <c r="E138" s="170"/>
      <c r="F138" s="170"/>
      <c r="G138" s="170"/>
      <c r="H138" s="170"/>
      <c r="I138" s="171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14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/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14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/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14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/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D131:I131"/>
    <mergeCell ref="N131:S131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84:I84"/>
    <mergeCell ref="M84:S8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</mergeCells>
  <phoneticPr fontId="31" type="noConversion"/>
  <conditionalFormatting sqref="B15:I20">
    <cfRule type="expression" dxfId="397" priority="65">
      <formula>$D$12&lt;1</formula>
    </cfRule>
  </conditionalFormatting>
  <conditionalFormatting sqref="B21:I26">
    <cfRule type="expression" dxfId="396" priority="64">
      <formula>$D$12&lt;2</formula>
    </cfRule>
  </conditionalFormatting>
  <conditionalFormatting sqref="B27:I32">
    <cfRule type="expression" dxfId="395" priority="63">
      <formula>$D$12&lt;3</formula>
    </cfRule>
  </conditionalFormatting>
  <conditionalFormatting sqref="B33:I38">
    <cfRule type="expression" dxfId="394" priority="62">
      <formula>$D$12&lt;4</formula>
    </cfRule>
  </conditionalFormatting>
  <conditionalFormatting sqref="B39:I43">
    <cfRule type="expression" dxfId="393" priority="61">
      <formula>$D$12&lt;5</formula>
    </cfRule>
  </conditionalFormatting>
  <conditionalFormatting sqref="A5:J43">
    <cfRule type="expression" dxfId="392" priority="60">
      <formula>$D$6=""</formula>
    </cfRule>
  </conditionalFormatting>
  <conditionalFormatting sqref="B60:I65">
    <cfRule type="expression" dxfId="391" priority="59">
      <formula>$D$51&lt;2</formula>
    </cfRule>
  </conditionalFormatting>
  <conditionalFormatting sqref="B54:I56 B58:I59 D57 F57:I57">
    <cfRule type="expression" dxfId="390" priority="66">
      <formula>$D$51&lt;1</formula>
    </cfRule>
  </conditionalFormatting>
  <conditionalFormatting sqref="B66:I71">
    <cfRule type="expression" dxfId="389" priority="58">
      <formula>$D$51&lt;3</formula>
    </cfRule>
  </conditionalFormatting>
  <conditionalFormatting sqref="B72:I77">
    <cfRule type="expression" dxfId="388" priority="57">
      <formula>$D$51&lt;4</formula>
    </cfRule>
  </conditionalFormatting>
  <conditionalFormatting sqref="B78:I82">
    <cfRule type="expression" dxfId="387" priority="56">
      <formula>$D$51&lt;5</formula>
    </cfRule>
  </conditionalFormatting>
  <conditionalFormatting sqref="L60:S65">
    <cfRule type="expression" dxfId="386" priority="53">
      <formula>$N$51&lt;2</formula>
    </cfRule>
  </conditionalFormatting>
  <conditionalFormatting sqref="L54:S59">
    <cfRule type="expression" dxfId="385" priority="55">
      <formula>$N$51&lt;1</formula>
    </cfRule>
  </conditionalFormatting>
  <conditionalFormatting sqref="L66:S71">
    <cfRule type="expression" dxfId="384" priority="52">
      <formula>$N$51&lt;3</formula>
    </cfRule>
  </conditionalFormatting>
  <conditionalFormatting sqref="L72:S77">
    <cfRule type="expression" dxfId="383" priority="51">
      <formula>$N$51&lt;4</formula>
    </cfRule>
  </conditionalFormatting>
  <conditionalFormatting sqref="L78:S82">
    <cfRule type="expression" dxfId="382" priority="50">
      <formula>$N$51&lt;5</formula>
    </cfRule>
  </conditionalFormatting>
  <conditionalFormatting sqref="L27:S32">
    <cfRule type="expression" dxfId="381" priority="47">
      <formula>$N$12&lt;3</formula>
    </cfRule>
  </conditionalFormatting>
  <conditionalFormatting sqref="L15:S20">
    <cfRule type="expression" dxfId="380" priority="49">
      <formula>$N$12&lt;1</formula>
    </cfRule>
  </conditionalFormatting>
  <conditionalFormatting sqref="L21:S26">
    <cfRule type="expression" dxfId="379" priority="48">
      <formula>$N$12&lt;2</formula>
    </cfRule>
  </conditionalFormatting>
  <conditionalFormatting sqref="L33:S38">
    <cfRule type="expression" dxfId="378" priority="46">
      <formula>$N$12&lt;4</formula>
    </cfRule>
  </conditionalFormatting>
  <conditionalFormatting sqref="L39:S43">
    <cfRule type="expression" dxfId="377" priority="45">
      <formula>$N$12&lt;5</formula>
    </cfRule>
  </conditionalFormatting>
  <conditionalFormatting sqref="B104:I109">
    <cfRule type="expression" dxfId="376" priority="43">
      <formula>$D$95&lt;2</formula>
    </cfRule>
  </conditionalFormatting>
  <conditionalFormatting sqref="B98:C103 D100:I103">
    <cfRule type="expression" dxfId="375" priority="44">
      <formula>$D$95&lt;1</formula>
    </cfRule>
  </conditionalFormatting>
  <conditionalFormatting sqref="B110:I115">
    <cfRule type="expression" dxfId="374" priority="42">
      <formula>$D$95&lt;3</formula>
    </cfRule>
  </conditionalFormatting>
  <conditionalFormatting sqref="B116:I121">
    <cfRule type="expression" dxfId="373" priority="41">
      <formula>$D$95&lt;4</formula>
    </cfRule>
  </conditionalFormatting>
  <conditionalFormatting sqref="B122:I126">
    <cfRule type="expression" dxfId="372" priority="40">
      <formula>$D$95&lt;5</formula>
    </cfRule>
  </conditionalFormatting>
  <conditionalFormatting sqref="L110:S115">
    <cfRule type="expression" dxfId="371" priority="38">
      <formula>$N$95&lt;3</formula>
    </cfRule>
  </conditionalFormatting>
  <conditionalFormatting sqref="L98:M103 N100:S103">
    <cfRule type="expression" dxfId="370" priority="39">
      <formula>$N$95&lt;1</formula>
    </cfRule>
  </conditionalFormatting>
  <conditionalFormatting sqref="L116:S121">
    <cfRule type="expression" dxfId="369" priority="37">
      <formula>$N$95&lt;4</formula>
    </cfRule>
  </conditionalFormatting>
  <conditionalFormatting sqref="L122:S126">
    <cfRule type="expression" dxfId="368" priority="36">
      <formula>$N$95&lt;5</formula>
    </cfRule>
  </conditionalFormatting>
  <conditionalFormatting sqref="B143:I148">
    <cfRule type="expression" dxfId="367" priority="34">
      <formula>$D$134&lt;2</formula>
    </cfRule>
  </conditionalFormatting>
  <conditionalFormatting sqref="B137:I142">
    <cfRule type="expression" dxfId="366" priority="35">
      <formula>$D$134&lt;1</formula>
    </cfRule>
  </conditionalFormatting>
  <conditionalFormatting sqref="B149:I154">
    <cfRule type="expression" dxfId="365" priority="33">
      <formula>$D$134&lt;3</formula>
    </cfRule>
  </conditionalFormatting>
  <conditionalFormatting sqref="B155:I160">
    <cfRule type="expression" dxfId="364" priority="32">
      <formula>$D$134&lt;4</formula>
    </cfRule>
  </conditionalFormatting>
  <conditionalFormatting sqref="B161:I165">
    <cfRule type="expression" dxfId="363" priority="31">
      <formula>$D$134&lt;5</formula>
    </cfRule>
  </conditionalFormatting>
  <conditionalFormatting sqref="L149:S154">
    <cfRule type="expression" dxfId="362" priority="28">
      <formula>$N$134&lt;3</formula>
    </cfRule>
  </conditionalFormatting>
  <conditionalFormatting sqref="L137:S142">
    <cfRule type="expression" dxfId="361" priority="30">
      <formula>$N$134&lt;1</formula>
    </cfRule>
  </conditionalFormatting>
  <conditionalFormatting sqref="L143:S148">
    <cfRule type="expression" dxfId="360" priority="29">
      <formula>$N$134&lt;2</formula>
    </cfRule>
  </conditionalFormatting>
  <conditionalFormatting sqref="L155:S160">
    <cfRule type="expression" dxfId="359" priority="27">
      <formula>$N$134&lt;4</formula>
    </cfRule>
  </conditionalFormatting>
  <conditionalFormatting sqref="L161:S165">
    <cfRule type="expression" dxfId="358" priority="26">
      <formula>$N$134&lt;5</formula>
    </cfRule>
  </conditionalFormatting>
  <conditionalFormatting sqref="A128:A166">
    <cfRule type="expression" dxfId="357" priority="25">
      <formula>$B$133=""</formula>
    </cfRule>
  </conditionalFormatting>
  <conditionalFormatting sqref="T5:T83 T88:T166">
    <cfRule type="expression" dxfId="356" priority="24">
      <formula>$L$11=""</formula>
    </cfRule>
  </conditionalFormatting>
  <conditionalFormatting sqref="F56">
    <cfRule type="expression" dxfId="355" priority="22">
      <formula>$B$50=""</formula>
    </cfRule>
  </conditionalFormatting>
  <conditionalFormatting sqref="F56">
    <cfRule type="expression" dxfId="354" priority="23">
      <formula>$D$51&lt;1</formula>
    </cfRule>
  </conditionalFormatting>
  <conditionalFormatting sqref="K128:T166">
    <cfRule type="expression" dxfId="353" priority="21">
      <formula>$L$133=""</formula>
    </cfRule>
  </conditionalFormatting>
  <conditionalFormatting sqref="A45:J83">
    <cfRule type="expression" dxfId="352" priority="8">
      <formula>$B$50=""</formula>
    </cfRule>
  </conditionalFormatting>
  <conditionalFormatting sqref="A88:C127 J88:J127 D100:I127 D88:I97">
    <cfRule type="expression" dxfId="351" priority="19">
      <formula>$B$94=""</formula>
    </cfRule>
  </conditionalFormatting>
  <conditionalFormatting sqref="A128:J166">
    <cfRule type="expression" dxfId="350" priority="18">
      <formula>$B$133=""</formula>
    </cfRule>
  </conditionalFormatting>
  <conditionalFormatting sqref="L1:S3">
    <cfRule type="expression" dxfId="349" priority="17">
      <formula>$L$11=""</formula>
    </cfRule>
  </conditionalFormatting>
  <conditionalFormatting sqref="N8:S8">
    <cfRule type="expression" dxfId="348" priority="16">
      <formula>$D$6=""</formula>
    </cfRule>
  </conditionalFormatting>
  <conditionalFormatting sqref="N47:S47">
    <cfRule type="expression" dxfId="347" priority="15">
      <formula>$D$6=""</formula>
    </cfRule>
  </conditionalFormatting>
  <conditionalFormatting sqref="N91:S91">
    <cfRule type="expression" dxfId="346" priority="14">
      <formula>$D$6=""</formula>
    </cfRule>
  </conditionalFormatting>
  <conditionalFormatting sqref="N130:S130">
    <cfRule type="expression" dxfId="345" priority="13">
      <formula>$D$6=""</formula>
    </cfRule>
  </conditionalFormatting>
  <conditionalFormatting sqref="D130:I130">
    <cfRule type="expression" dxfId="344" priority="12">
      <formula>$D$6=""</formula>
    </cfRule>
  </conditionalFormatting>
  <conditionalFormatting sqref="D91:I91">
    <cfRule type="expression" dxfId="343" priority="11">
      <formula>$D$6=""</formula>
    </cfRule>
  </conditionalFormatting>
  <conditionalFormatting sqref="D47:I47">
    <cfRule type="expression" dxfId="342" priority="10">
      <formula>$D$6=""</formula>
    </cfRule>
  </conditionalFormatting>
  <conditionalFormatting sqref="C57">
    <cfRule type="expression" dxfId="341" priority="9">
      <formula>$D$12&lt;1</formula>
    </cfRule>
  </conditionalFormatting>
  <conditionalFormatting sqref="B57">
    <cfRule type="expression" dxfId="340" priority="20">
      <formula>$D$51&lt;1</formula>
    </cfRule>
  </conditionalFormatting>
  <conditionalFormatting sqref="E57">
    <cfRule type="expression" dxfId="339" priority="7">
      <formula>$D$12&lt;1</formula>
    </cfRule>
  </conditionalFormatting>
  <conditionalFormatting sqref="K5:S44">
    <cfRule type="expression" dxfId="338" priority="6">
      <formula>$L$11=""</formula>
    </cfRule>
  </conditionalFormatting>
  <conditionalFormatting sqref="L104:S109">
    <cfRule type="expression" dxfId="337" priority="5">
      <formula>$N$95&lt;2</formula>
    </cfRule>
  </conditionalFormatting>
  <conditionalFormatting sqref="K45:T83">
    <cfRule type="expression" dxfId="336" priority="4">
      <formula>$L$50=""</formula>
    </cfRule>
  </conditionalFormatting>
  <conditionalFormatting sqref="K88:M127 T88:T127 N100:S127 N88:S97">
    <cfRule type="expression" dxfId="335" priority="3">
      <formula>$L$94=""</formula>
    </cfRule>
  </conditionalFormatting>
  <conditionalFormatting sqref="L84:S86">
    <cfRule type="expression" dxfId="334" priority="2">
      <formula>$L$94=""</formula>
    </cfRule>
  </conditionalFormatting>
  <conditionalFormatting sqref="A84:I87">
    <cfRule type="expression" dxfId="33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166"/>
  <sheetViews>
    <sheetView topLeftCell="A71" zoomScale="80" zoomScaleNormal="80" workbookViewId="0">
      <selection activeCell="J84" sqref="A1:J84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81</v>
      </c>
      <c r="D1" s="172"/>
      <c r="E1" s="172"/>
      <c r="F1" s="172"/>
      <c r="G1" s="172"/>
      <c r="H1" s="172"/>
      <c r="I1" s="172"/>
      <c r="J1" s="59"/>
      <c r="K1" s="60"/>
      <c r="L1" s="57" t="s">
        <v>4</v>
      </c>
      <c r="M1" s="172" t="s">
        <v>81</v>
      </c>
      <c r="N1" s="172"/>
      <c r="O1" s="172"/>
      <c r="P1" s="172"/>
      <c r="Q1" s="172"/>
      <c r="R1" s="172"/>
      <c r="S1" s="172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2" t="s">
        <v>82</v>
      </c>
      <c r="D3" s="172"/>
      <c r="E3" s="172"/>
      <c r="F3" s="172"/>
      <c r="G3" s="172"/>
      <c r="H3" s="172"/>
      <c r="I3" s="172"/>
      <c r="J3" s="59"/>
      <c r="K3" s="60"/>
      <c r="L3" s="57" t="s">
        <v>5</v>
      </c>
      <c r="M3" s="172" t="s">
        <v>82</v>
      </c>
      <c r="N3" s="172"/>
      <c r="O3" s="172"/>
      <c r="P3" s="172"/>
      <c r="Q3" s="172"/>
      <c r="R3" s="172"/>
      <c r="S3" s="172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2" t="s">
        <v>3</v>
      </c>
      <c r="C6" s="18" t="s">
        <v>7</v>
      </c>
      <c r="D6" s="178" t="str">
        <f>+Generale!K6</f>
        <v xml:space="preserve">Fornire supporto e competenze per sostenere l'esportazione nel Mercato unico e mercati internazionali </v>
      </c>
      <c r="E6" s="178"/>
      <c r="F6" s="178"/>
      <c r="G6" s="178"/>
      <c r="H6" s="178"/>
      <c r="I6" s="178"/>
      <c r="J6" s="37"/>
      <c r="K6" s="37"/>
      <c r="L6" s="161" t="s">
        <v>3</v>
      </c>
      <c r="M6" s="43" t="s">
        <v>7</v>
      </c>
      <c r="N6" s="164">
        <f>+Generale!K10</f>
        <v>0</v>
      </c>
      <c r="O6" s="164"/>
      <c r="P6" s="164"/>
      <c r="Q6" s="164"/>
      <c r="R6" s="164"/>
      <c r="S6" s="164"/>
      <c r="T6" s="37"/>
    </row>
    <row r="7" spans="1:21" ht="24" customHeight="1" x14ac:dyDescent="0.25">
      <c r="A7" s="39"/>
      <c r="B7" s="182"/>
      <c r="C7" s="18" t="s">
        <v>29</v>
      </c>
      <c r="D7" s="165" t="s">
        <v>177</v>
      </c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82"/>
      <c r="C8" s="18" t="s">
        <v>47</v>
      </c>
      <c r="D8" s="165" t="s">
        <v>72</v>
      </c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82"/>
      <c r="C9" s="18" t="s">
        <v>30</v>
      </c>
      <c r="D9" s="165" t="s">
        <v>259</v>
      </c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82"/>
      <c r="C10" s="18" t="s">
        <v>89</v>
      </c>
      <c r="D10" s="165">
        <v>850000</v>
      </c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6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19" t="s">
        <v>6</v>
      </c>
      <c r="C15" s="109" t="s">
        <v>131</v>
      </c>
      <c r="D15" s="109"/>
      <c r="E15" s="109"/>
      <c r="F15" s="109"/>
      <c r="G15" s="109"/>
      <c r="H15" s="109"/>
      <c r="I15" s="10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3.25" customHeight="1" x14ac:dyDescent="0.25">
      <c r="A16" s="39"/>
      <c r="B16" s="45" t="s">
        <v>8</v>
      </c>
      <c r="C16" s="158" t="s">
        <v>166</v>
      </c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02" x14ac:dyDescent="0.25">
      <c r="A18" s="39"/>
      <c r="B18" s="46" t="s">
        <v>71</v>
      </c>
      <c r="C18" s="47" t="s">
        <v>53</v>
      </c>
      <c r="D18" s="46" t="s">
        <v>209</v>
      </c>
      <c r="E18" s="48" t="s">
        <v>70</v>
      </c>
      <c r="F18" s="147">
        <v>29.8</v>
      </c>
      <c r="G18" s="148">
        <f>(342+315+36+99+13+13+34+30)/18</f>
        <v>49</v>
      </c>
      <c r="H18" s="148">
        <v>51</v>
      </c>
      <c r="I18" s="148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178</v>
      </c>
      <c r="C19" s="50" t="s">
        <v>13</v>
      </c>
      <c r="D19" s="62"/>
      <c r="E19" s="51" t="s">
        <v>115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58" t="s">
        <v>251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3.25" customHeight="1" x14ac:dyDescent="0.25">
      <c r="A22" s="39"/>
      <c r="B22" s="45" t="s">
        <v>8</v>
      </c>
      <c r="C22" s="158" t="s">
        <v>109</v>
      </c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49</v>
      </c>
      <c r="C24" s="47" t="s">
        <v>53</v>
      </c>
      <c r="D24" s="46" t="s">
        <v>210</v>
      </c>
      <c r="E24" s="48" t="s">
        <v>70</v>
      </c>
      <c r="F24" s="110">
        <v>426</v>
      </c>
      <c r="G24" s="126">
        <f>342+120</f>
        <v>462</v>
      </c>
      <c r="H24" s="126">
        <v>580</v>
      </c>
      <c r="I24" s="126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58" t="s">
        <v>167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3.25" customHeight="1" x14ac:dyDescent="0.25">
      <c r="A28" s="39"/>
      <c r="B28" s="45" t="s">
        <v>8</v>
      </c>
      <c r="C28" s="158" t="s">
        <v>169</v>
      </c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54</v>
      </c>
      <c r="D30" s="46" t="s">
        <v>168</v>
      </c>
      <c r="E30" s="48" t="s">
        <v>70</v>
      </c>
      <c r="F30" s="111">
        <v>0.2</v>
      </c>
      <c r="G30" s="49">
        <v>0.2</v>
      </c>
      <c r="H30" s="49">
        <v>0.22</v>
      </c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170</v>
      </c>
      <c r="C31" s="50" t="s">
        <v>13</v>
      </c>
      <c r="D31" s="62"/>
      <c r="E31" s="51" t="s">
        <v>115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58" t="s">
        <v>171</v>
      </c>
      <c r="D33" s="180"/>
      <c r="E33" s="180"/>
      <c r="F33" s="180"/>
      <c r="G33" s="180"/>
      <c r="H33" s="180"/>
      <c r="I33" s="181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3.25" customHeight="1" x14ac:dyDescent="0.25">
      <c r="A34" s="39"/>
      <c r="B34" s="45" t="s">
        <v>8</v>
      </c>
      <c r="C34" s="158" t="s">
        <v>173</v>
      </c>
      <c r="D34" s="180"/>
      <c r="E34" s="180"/>
      <c r="F34" s="180"/>
      <c r="G34" s="180"/>
      <c r="H34" s="180"/>
      <c r="I34" s="181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49</v>
      </c>
      <c r="C36" s="47" t="s">
        <v>53</v>
      </c>
      <c r="D36" s="46" t="s">
        <v>172</v>
      </c>
      <c r="E36" s="48"/>
      <c r="F36" s="124">
        <v>9.0000000000000006E-5</v>
      </c>
      <c r="G36" s="125">
        <f>(146+209+41+32+30+13+99+28)/530000</f>
        <v>1.1283018867924528E-3</v>
      </c>
      <c r="H36" s="125">
        <v>1.5E-3</v>
      </c>
      <c r="I36" s="114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115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58" t="s">
        <v>174</v>
      </c>
      <c r="D39" s="180"/>
      <c r="E39" s="180"/>
      <c r="F39" s="180"/>
      <c r="G39" s="180"/>
      <c r="H39" s="180"/>
      <c r="I39" s="181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3.25" customHeight="1" x14ac:dyDescent="0.25">
      <c r="A40" s="39"/>
      <c r="B40" s="45" t="s">
        <v>8</v>
      </c>
      <c r="C40" s="158" t="s">
        <v>175</v>
      </c>
      <c r="D40" s="180"/>
      <c r="E40" s="180"/>
      <c r="F40" s="180"/>
      <c r="G40" s="180"/>
      <c r="H40" s="180"/>
      <c r="I40" s="181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54</v>
      </c>
      <c r="D42" s="46" t="s">
        <v>176</v>
      </c>
      <c r="E42" s="48" t="s">
        <v>70</v>
      </c>
      <c r="F42" s="48">
        <v>0.25</v>
      </c>
      <c r="G42" s="49">
        <f>15/60</f>
        <v>0.25</v>
      </c>
      <c r="H42" s="49">
        <f>18/60</f>
        <v>0.3</v>
      </c>
      <c r="I42" s="49">
        <v>0.3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130</v>
      </c>
      <c r="C43" s="71" t="s">
        <v>13</v>
      </c>
      <c r="D43" s="40"/>
      <c r="E43" s="72" t="s">
        <v>115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61" t="s">
        <v>3</v>
      </c>
      <c r="C45" s="43" t="s">
        <v>7</v>
      </c>
      <c r="D45" s="178" t="str">
        <f>+Generale!K7</f>
        <v xml:space="preserve">Attivare meccanismi di ricerca ed individuazione di partner esteri </v>
      </c>
      <c r="E45" s="178"/>
      <c r="F45" s="178"/>
      <c r="G45" s="178"/>
      <c r="H45" s="178"/>
      <c r="I45" s="178"/>
      <c r="J45" s="37"/>
      <c r="K45" s="37"/>
      <c r="L45" s="175" t="s">
        <v>3</v>
      </c>
      <c r="M45" s="87" t="s">
        <v>7</v>
      </c>
      <c r="N45" s="177">
        <f>+Generale!K11</f>
        <v>0</v>
      </c>
      <c r="O45" s="177"/>
      <c r="P45" s="177"/>
      <c r="Q45" s="177"/>
      <c r="R45" s="177"/>
      <c r="S45" s="177"/>
      <c r="T45" s="37"/>
    </row>
    <row r="46" spans="1:20" ht="15" customHeight="1" x14ac:dyDescent="0.25">
      <c r="A46" s="39"/>
      <c r="B46" s="162"/>
      <c r="C46" s="18" t="s">
        <v>29</v>
      </c>
      <c r="D46" s="165" t="s">
        <v>99</v>
      </c>
      <c r="E46" s="165"/>
      <c r="F46" s="165"/>
      <c r="G46" s="165"/>
      <c r="H46" s="165"/>
      <c r="I46" s="165"/>
      <c r="J46" s="37"/>
      <c r="K46" s="37"/>
      <c r="L46" s="176"/>
      <c r="M46" s="88" t="s">
        <v>29</v>
      </c>
      <c r="N46" s="165"/>
      <c r="O46" s="165"/>
      <c r="P46" s="165"/>
      <c r="Q46" s="165"/>
      <c r="R46" s="165"/>
      <c r="S46" s="165"/>
      <c r="T46" s="37"/>
    </row>
    <row r="47" spans="1:20" ht="15" customHeight="1" x14ac:dyDescent="0.25">
      <c r="A47" s="39"/>
      <c r="B47" s="162"/>
      <c r="C47" s="18" t="s">
        <v>32</v>
      </c>
      <c r="D47" s="165" t="s">
        <v>73</v>
      </c>
      <c r="E47" s="165"/>
      <c r="F47" s="165"/>
      <c r="G47" s="165"/>
      <c r="H47" s="165"/>
      <c r="I47" s="165"/>
      <c r="J47" s="37"/>
      <c r="K47" s="37"/>
      <c r="L47" s="176"/>
      <c r="M47" s="88" t="s">
        <v>32</v>
      </c>
      <c r="N47" s="165"/>
      <c r="O47" s="165"/>
      <c r="P47" s="165"/>
      <c r="Q47" s="165"/>
      <c r="R47" s="165"/>
      <c r="S47" s="165"/>
      <c r="T47" s="37"/>
    </row>
    <row r="48" spans="1:20" ht="15" customHeight="1" x14ac:dyDescent="0.25">
      <c r="A48" s="39"/>
      <c r="B48" s="162"/>
      <c r="C48" s="18" t="s">
        <v>30</v>
      </c>
      <c r="D48" s="165" t="s">
        <v>91</v>
      </c>
      <c r="E48" s="165"/>
      <c r="F48" s="165"/>
      <c r="G48" s="165"/>
      <c r="H48" s="165"/>
      <c r="I48" s="165"/>
      <c r="J48" s="37"/>
      <c r="K48" s="37"/>
      <c r="L48" s="176"/>
      <c r="M48" s="88" t="s">
        <v>30</v>
      </c>
      <c r="N48" s="165"/>
      <c r="O48" s="165"/>
      <c r="P48" s="165"/>
      <c r="Q48" s="165"/>
      <c r="R48" s="165"/>
      <c r="S48" s="165"/>
      <c r="T48" s="37"/>
    </row>
    <row r="49" spans="1:20" ht="15" customHeight="1" x14ac:dyDescent="0.25">
      <c r="A49" s="39"/>
      <c r="B49" s="162"/>
      <c r="C49" s="18" t="s">
        <v>31</v>
      </c>
      <c r="D49" s="165">
        <v>250000</v>
      </c>
      <c r="E49" s="165"/>
      <c r="F49" s="165"/>
      <c r="G49" s="165"/>
      <c r="H49" s="165"/>
      <c r="I49" s="165"/>
      <c r="J49" s="37"/>
      <c r="K49" s="37"/>
      <c r="L49" s="176"/>
      <c r="M49" s="88" t="s">
        <v>31</v>
      </c>
      <c r="N49" s="165"/>
      <c r="O49" s="165"/>
      <c r="P49" s="165"/>
      <c r="Q49" s="165"/>
      <c r="R49" s="165"/>
      <c r="S49" s="165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4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66"/>
      <c r="M53" s="167"/>
      <c r="N53" s="167"/>
      <c r="O53" s="167"/>
      <c r="P53" s="167"/>
      <c r="Q53" s="167"/>
      <c r="R53" s="167"/>
      <c r="S53" s="167"/>
      <c r="T53" s="37"/>
    </row>
    <row r="54" spans="1:20" ht="23.25" customHeight="1" x14ac:dyDescent="0.25">
      <c r="A54" s="39"/>
      <c r="B54" s="19" t="s">
        <v>6</v>
      </c>
      <c r="C54" s="158" t="s">
        <v>93</v>
      </c>
      <c r="D54" s="159"/>
      <c r="E54" s="159"/>
      <c r="F54" s="159"/>
      <c r="G54" s="159"/>
      <c r="H54" s="159"/>
      <c r="I54" s="159"/>
      <c r="J54" s="37"/>
      <c r="K54" s="37"/>
      <c r="L54" s="77" t="s">
        <v>6</v>
      </c>
      <c r="M54" s="158" t="s">
        <v>14</v>
      </c>
      <c r="N54" s="159"/>
      <c r="O54" s="159"/>
      <c r="P54" s="159"/>
      <c r="Q54" s="159"/>
      <c r="R54" s="159"/>
      <c r="S54" s="160"/>
      <c r="T54" s="37"/>
    </row>
    <row r="55" spans="1:20" ht="23.25" customHeight="1" x14ac:dyDescent="0.25">
      <c r="A55" s="39"/>
      <c r="B55" s="45" t="s">
        <v>8</v>
      </c>
      <c r="C55" s="158" t="s">
        <v>100</v>
      </c>
      <c r="D55" s="159"/>
      <c r="E55" s="159"/>
      <c r="F55" s="159"/>
      <c r="G55" s="159"/>
      <c r="H55" s="159"/>
      <c r="I55" s="160"/>
      <c r="J55" s="37"/>
      <c r="K55" s="37"/>
      <c r="L55" s="74" t="s">
        <v>8</v>
      </c>
      <c r="M55" s="158"/>
      <c r="N55" s="159"/>
      <c r="O55" s="159"/>
      <c r="P55" s="159"/>
      <c r="Q55" s="159"/>
      <c r="R55" s="159"/>
      <c r="S55" s="160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49</v>
      </c>
      <c r="C57" s="47" t="s">
        <v>53</v>
      </c>
      <c r="D57" s="46" t="s">
        <v>92</v>
      </c>
      <c r="E57" s="48" t="s">
        <v>70</v>
      </c>
      <c r="F57" s="110">
        <v>324</v>
      </c>
      <c r="G57" s="126">
        <v>390</v>
      </c>
      <c r="H57" s="126">
        <v>440</v>
      </c>
      <c r="I57" s="113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101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58" t="s">
        <v>95</v>
      </c>
      <c r="D60" s="159"/>
      <c r="E60" s="159"/>
      <c r="F60" s="159"/>
      <c r="G60" s="159"/>
      <c r="H60" s="159"/>
      <c r="I60" s="160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3.25" customHeight="1" x14ac:dyDescent="0.25">
      <c r="A61" s="39"/>
      <c r="B61" s="45" t="s">
        <v>8</v>
      </c>
      <c r="C61" s="158" t="s">
        <v>96</v>
      </c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49</v>
      </c>
      <c r="C63" s="47" t="s">
        <v>53</v>
      </c>
      <c r="D63" s="46" t="s">
        <v>97</v>
      </c>
      <c r="E63" s="48" t="s">
        <v>70</v>
      </c>
      <c r="F63" s="110">
        <v>90</v>
      </c>
      <c r="G63" s="126">
        <v>99</v>
      </c>
      <c r="H63" s="126">
        <v>110</v>
      </c>
      <c r="I63" s="114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98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58" t="s">
        <v>102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3.25" customHeight="1" x14ac:dyDescent="0.25">
      <c r="A67" s="39"/>
      <c r="B67" s="45" t="s">
        <v>8</v>
      </c>
      <c r="C67" s="158" t="s">
        <v>103</v>
      </c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50</v>
      </c>
      <c r="C69" s="47" t="s">
        <v>54</v>
      </c>
      <c r="D69" s="46" t="s">
        <v>104</v>
      </c>
      <c r="E69" s="48" t="s">
        <v>70</v>
      </c>
      <c r="F69" s="115">
        <v>30</v>
      </c>
      <c r="G69" s="113">
        <v>39</v>
      </c>
      <c r="H69" s="113">
        <v>45</v>
      </c>
      <c r="I69" s="113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98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58" t="s">
        <v>105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3.25" customHeight="1" x14ac:dyDescent="0.25">
      <c r="A73" s="39"/>
      <c r="B73" s="45" t="s">
        <v>8</v>
      </c>
      <c r="C73" s="158" t="s">
        <v>106</v>
      </c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51</v>
      </c>
      <c r="C75" s="47" t="s">
        <v>53</v>
      </c>
      <c r="D75" s="46" t="s">
        <v>107</v>
      </c>
      <c r="E75" s="48" t="s">
        <v>70</v>
      </c>
      <c r="F75" s="115">
        <v>6</v>
      </c>
      <c r="G75" s="113">
        <v>10</v>
      </c>
      <c r="H75" s="113">
        <v>12</v>
      </c>
      <c r="I75" s="113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108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3.25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81</v>
      </c>
      <c r="D84" s="172"/>
      <c r="E84" s="172"/>
      <c r="F84" s="172"/>
      <c r="G84" s="172"/>
      <c r="H84" s="172"/>
      <c r="I84" s="172"/>
      <c r="J84" s="59"/>
      <c r="K84" s="60"/>
      <c r="L84" s="57" t="s">
        <v>4</v>
      </c>
      <c r="M84" s="172" t="s">
        <v>81</v>
      </c>
      <c r="N84" s="172"/>
      <c r="O84" s="172"/>
      <c r="P84" s="172"/>
      <c r="Q84" s="172"/>
      <c r="R84" s="172"/>
      <c r="S84" s="172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2" t="s">
        <v>82</v>
      </c>
      <c r="D86" s="172"/>
      <c r="E86" s="172"/>
      <c r="F86" s="172"/>
      <c r="G86" s="172"/>
      <c r="H86" s="172"/>
      <c r="I86" s="172"/>
      <c r="J86" s="59"/>
      <c r="K86" s="60"/>
      <c r="L86" s="57" t="s">
        <v>5</v>
      </c>
      <c r="M86" s="172" t="s">
        <v>82</v>
      </c>
      <c r="N86" s="172"/>
      <c r="O86" s="172"/>
      <c r="P86" s="172"/>
      <c r="Q86" s="172"/>
      <c r="R86" s="172"/>
      <c r="S86" s="172"/>
      <c r="T86" s="59"/>
      <c r="U86" s="56"/>
    </row>
    <row r="87" spans="1:21" ht="15.75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61" t="s">
        <v>3</v>
      </c>
      <c r="C89" s="43" t="s">
        <v>7</v>
      </c>
      <c r="D89" s="198">
        <f>+Generale!K8</f>
        <v>0</v>
      </c>
      <c r="E89" s="199"/>
      <c r="F89" s="199"/>
      <c r="G89" s="199"/>
      <c r="H89" s="199"/>
      <c r="I89" s="200"/>
      <c r="J89" s="37"/>
      <c r="K89" s="37"/>
      <c r="L89" s="161" t="s">
        <v>3</v>
      </c>
      <c r="M89" s="43" t="s">
        <v>7</v>
      </c>
      <c r="N89" s="198">
        <f>+Generale!K12</f>
        <v>0</v>
      </c>
      <c r="O89" s="199"/>
      <c r="P89" s="199"/>
      <c r="Q89" s="199"/>
      <c r="R89" s="199"/>
      <c r="S89" s="200"/>
      <c r="T89" s="37"/>
    </row>
    <row r="90" spans="1:21" ht="15" customHeight="1" x14ac:dyDescent="0.25">
      <c r="A90" s="39"/>
      <c r="B90" s="162"/>
      <c r="C90" s="18" t="s">
        <v>29</v>
      </c>
      <c r="D90" s="201"/>
      <c r="E90" s="202"/>
      <c r="F90" s="202"/>
      <c r="G90" s="202"/>
      <c r="H90" s="202"/>
      <c r="I90" s="203"/>
      <c r="J90" s="37"/>
      <c r="K90" s="37"/>
      <c r="L90" s="162"/>
      <c r="M90" s="18" t="s">
        <v>29</v>
      </c>
      <c r="N90" s="201"/>
      <c r="O90" s="202"/>
      <c r="P90" s="202"/>
      <c r="Q90" s="202"/>
      <c r="R90" s="202"/>
      <c r="S90" s="203"/>
      <c r="T90" s="37"/>
    </row>
    <row r="91" spans="1:21" ht="15" customHeight="1" x14ac:dyDescent="0.25">
      <c r="A91" s="39"/>
      <c r="B91" s="162"/>
      <c r="C91" s="18" t="s">
        <v>47</v>
      </c>
      <c r="D91" s="201"/>
      <c r="E91" s="202"/>
      <c r="F91" s="202"/>
      <c r="G91" s="202"/>
      <c r="H91" s="202"/>
      <c r="I91" s="203"/>
      <c r="J91" s="37"/>
      <c r="K91" s="37"/>
      <c r="L91" s="162"/>
      <c r="M91" s="18" t="s">
        <v>48</v>
      </c>
      <c r="N91" s="201"/>
      <c r="O91" s="202"/>
      <c r="P91" s="202"/>
      <c r="Q91" s="202"/>
      <c r="R91" s="202"/>
      <c r="S91" s="203"/>
      <c r="T91" s="37"/>
    </row>
    <row r="92" spans="1:21" ht="15" customHeight="1" x14ac:dyDescent="0.25">
      <c r="A92" s="39"/>
      <c r="B92" s="162"/>
      <c r="C92" s="18" t="s">
        <v>30</v>
      </c>
      <c r="D92" s="165"/>
      <c r="E92" s="165"/>
      <c r="F92" s="165"/>
      <c r="G92" s="165"/>
      <c r="H92" s="165"/>
      <c r="I92" s="165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62"/>
      <c r="C93" s="18" t="s">
        <v>31</v>
      </c>
      <c r="D93" s="165"/>
      <c r="E93" s="165"/>
      <c r="F93" s="165"/>
      <c r="G93" s="165"/>
      <c r="H93" s="165"/>
      <c r="I93" s="165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1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 t="s">
        <v>6</v>
      </c>
      <c r="C98" s="158" t="s">
        <v>14</v>
      </c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 t="s">
        <v>8</v>
      </c>
      <c r="C99" s="158"/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14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158" t="s">
        <v>14</v>
      </c>
      <c r="N104" s="159"/>
      <c r="O104" s="159"/>
      <c r="P104" s="159"/>
      <c r="Q104" s="159"/>
      <c r="R104" s="159"/>
      <c r="S104" s="160"/>
      <c r="T104" s="37"/>
      <c r="U104" s="1"/>
    </row>
    <row r="105" spans="1:21" ht="23.25" customHeight="1" x14ac:dyDescent="0.25">
      <c r="A105" s="39"/>
      <c r="B105" s="45" t="s">
        <v>8</v>
      </c>
      <c r="C105" s="158"/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158"/>
      <c r="N105" s="159"/>
      <c r="O105" s="159"/>
      <c r="P105" s="159"/>
      <c r="Q105" s="159"/>
      <c r="R105" s="159"/>
      <c r="S105" s="16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14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/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 t="s">
        <v>14</v>
      </c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59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158" t="s">
        <v>14</v>
      </c>
      <c r="N122" s="159"/>
      <c r="O122" s="159"/>
      <c r="P122" s="159"/>
      <c r="Q122" s="159"/>
      <c r="R122" s="159"/>
      <c r="S122" s="160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158"/>
      <c r="N123" s="159"/>
      <c r="O123" s="159"/>
      <c r="P123" s="159"/>
      <c r="Q123" s="159"/>
      <c r="R123" s="159"/>
      <c r="S123" s="16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4">
        <f>+Generale!K9</f>
        <v>0</v>
      </c>
      <c r="E128" s="164"/>
      <c r="F128" s="164"/>
      <c r="G128" s="164"/>
      <c r="H128" s="164"/>
      <c r="I128" s="164"/>
      <c r="J128" s="37"/>
      <c r="K128" s="37"/>
      <c r="L128" s="161" t="s">
        <v>3</v>
      </c>
      <c r="M128" s="43" t="s">
        <v>7</v>
      </c>
      <c r="N128" s="164">
        <f>+Generale!K13</f>
        <v>0</v>
      </c>
      <c r="O128" s="164"/>
      <c r="P128" s="164"/>
      <c r="Q128" s="164"/>
      <c r="R128" s="164"/>
      <c r="S128" s="164"/>
      <c r="T128" s="37"/>
    </row>
    <row r="129" spans="1:21" ht="15" customHeight="1" x14ac:dyDescent="0.25">
      <c r="A129" s="39"/>
      <c r="B129" s="162"/>
      <c r="C129" s="18" t="s">
        <v>29</v>
      </c>
      <c r="D129" s="165"/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/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/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/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14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69"/>
      <c r="D138" s="170"/>
      <c r="E138" s="170"/>
      <c r="F138" s="170"/>
      <c r="G138" s="170"/>
      <c r="H138" s="170"/>
      <c r="I138" s="171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14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/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14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/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14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/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N10:S10"/>
    <mergeCell ref="B14:I14"/>
    <mergeCell ref="L14:S14"/>
    <mergeCell ref="L6:L10"/>
    <mergeCell ref="N6:S6"/>
    <mergeCell ref="N7:S7"/>
    <mergeCell ref="N8:S8"/>
    <mergeCell ref="C1:I1"/>
    <mergeCell ref="M1:S1"/>
    <mergeCell ref="A2:B2"/>
    <mergeCell ref="C3:I3"/>
    <mergeCell ref="M3:S3"/>
    <mergeCell ref="N9:S9"/>
    <mergeCell ref="A4:B4"/>
    <mergeCell ref="A5:I5"/>
    <mergeCell ref="B6:B10"/>
    <mergeCell ref="D6:I6"/>
    <mergeCell ref="D7:I7"/>
    <mergeCell ref="D8:I8"/>
    <mergeCell ref="D9:I9"/>
    <mergeCell ref="D10:I10"/>
    <mergeCell ref="M15:S15"/>
    <mergeCell ref="C34:I34"/>
    <mergeCell ref="M34:S34"/>
    <mergeCell ref="C39:I39"/>
    <mergeCell ref="M39:S39"/>
    <mergeCell ref="C16:I16"/>
    <mergeCell ref="M16:S16"/>
    <mergeCell ref="C21:I21"/>
    <mergeCell ref="M21:S21"/>
    <mergeCell ref="C22:I22"/>
    <mergeCell ref="C40:I40"/>
    <mergeCell ref="M40:S40"/>
    <mergeCell ref="C27:I27"/>
    <mergeCell ref="M27:S27"/>
    <mergeCell ref="C28:I28"/>
    <mergeCell ref="M28:S28"/>
    <mergeCell ref="C33:I33"/>
    <mergeCell ref="M33:S33"/>
    <mergeCell ref="M22:S22"/>
    <mergeCell ref="C55:I55"/>
    <mergeCell ref="M55:S55"/>
    <mergeCell ref="C60:I60"/>
    <mergeCell ref="M60:S60"/>
    <mergeCell ref="N45:S45"/>
    <mergeCell ref="D46:I46"/>
    <mergeCell ref="N46:S46"/>
    <mergeCell ref="D47:I47"/>
    <mergeCell ref="N47:S47"/>
    <mergeCell ref="D49:I49"/>
    <mergeCell ref="N49:S49"/>
    <mergeCell ref="B53:I53"/>
    <mergeCell ref="L53:S53"/>
    <mergeCell ref="M54:S54"/>
    <mergeCell ref="B45:B49"/>
    <mergeCell ref="D45:I45"/>
    <mergeCell ref="L45:L49"/>
    <mergeCell ref="D48:I48"/>
    <mergeCell ref="N48:S48"/>
    <mergeCell ref="C54:I54"/>
    <mergeCell ref="N90:S90"/>
    <mergeCell ref="D91:I91"/>
    <mergeCell ref="M66:S66"/>
    <mergeCell ref="C67:I67"/>
    <mergeCell ref="M67:S67"/>
    <mergeCell ref="C72:I72"/>
    <mergeCell ref="C61:I61"/>
    <mergeCell ref="M61:S61"/>
    <mergeCell ref="C78:I78"/>
    <mergeCell ref="M78:S78"/>
    <mergeCell ref="C79:I79"/>
    <mergeCell ref="M79:S79"/>
    <mergeCell ref="C73:I73"/>
    <mergeCell ref="M73:S73"/>
    <mergeCell ref="C66:I66"/>
    <mergeCell ref="M72:S72"/>
    <mergeCell ref="C111:I111"/>
    <mergeCell ref="M111:S111"/>
    <mergeCell ref="C116:I116"/>
    <mergeCell ref="M116:S116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N91:S91"/>
    <mergeCell ref="D92:I92"/>
    <mergeCell ref="N92:S92"/>
    <mergeCell ref="C99:I99"/>
    <mergeCell ref="M99:S99"/>
    <mergeCell ref="C104:I104"/>
    <mergeCell ref="M104:S104"/>
    <mergeCell ref="L89:L93"/>
    <mergeCell ref="N89:S89"/>
    <mergeCell ref="D90:I90"/>
    <mergeCell ref="C84:I84"/>
    <mergeCell ref="M84:S84"/>
    <mergeCell ref="C86:I86"/>
    <mergeCell ref="M86:S86"/>
    <mergeCell ref="C138:I138"/>
    <mergeCell ref="M138:S138"/>
    <mergeCell ref="C143:I143"/>
    <mergeCell ref="M143:S143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D131:I131"/>
    <mergeCell ref="N131:S131"/>
    <mergeCell ref="C117:I117"/>
    <mergeCell ref="M117:S117"/>
    <mergeCell ref="C122:I122"/>
    <mergeCell ref="M122:S122"/>
    <mergeCell ref="A85:B85"/>
    <mergeCell ref="A87:B87"/>
    <mergeCell ref="C156:I156"/>
    <mergeCell ref="M156:S15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44:I144"/>
    <mergeCell ref="M144:S144"/>
    <mergeCell ref="C123:I123"/>
    <mergeCell ref="M123:S123"/>
    <mergeCell ref="C110:I110"/>
    <mergeCell ref="M110:S110"/>
  </mergeCells>
  <phoneticPr fontId="31" type="noConversion"/>
  <conditionalFormatting sqref="B16:I20 B15 C54:I54">
    <cfRule type="expression" dxfId="332" priority="66">
      <formula>$D$12&lt;1</formula>
    </cfRule>
  </conditionalFormatting>
  <conditionalFormatting sqref="B21:I26">
    <cfRule type="expression" dxfId="331" priority="65">
      <formula>$D$12&lt;2</formula>
    </cfRule>
  </conditionalFormatting>
  <conditionalFormatting sqref="B27:I32">
    <cfRule type="expression" dxfId="330" priority="64">
      <formula>$D$12&lt;3</formula>
    </cfRule>
  </conditionalFormatting>
  <conditionalFormatting sqref="B33:I38">
    <cfRule type="expression" dxfId="329" priority="63">
      <formula>$D$12&lt;4</formula>
    </cfRule>
  </conditionalFormatting>
  <conditionalFormatting sqref="B39:I43">
    <cfRule type="expression" dxfId="328" priority="62">
      <formula>$D$12&lt;5</formula>
    </cfRule>
  </conditionalFormatting>
  <conditionalFormatting sqref="A5:J14 A16:J43 A15:B15 J15 C54:I54">
    <cfRule type="expression" dxfId="327" priority="61">
      <formula>$D$6=""</formula>
    </cfRule>
  </conditionalFormatting>
  <conditionalFormatting sqref="B60:I65">
    <cfRule type="expression" dxfId="326" priority="60">
      <formula>$D$51&lt;2</formula>
    </cfRule>
  </conditionalFormatting>
  <conditionalFormatting sqref="B55:I56 B58:I59 D57 F57:I57 B54">
    <cfRule type="expression" dxfId="325" priority="67">
      <formula>$D$51&lt;1</formula>
    </cfRule>
  </conditionalFormatting>
  <conditionalFormatting sqref="B66:I71">
    <cfRule type="expression" dxfId="324" priority="59">
      <formula>$D$51&lt;3</formula>
    </cfRule>
  </conditionalFormatting>
  <conditionalFormatting sqref="B72:I77">
    <cfRule type="expression" dxfId="323" priority="58">
      <formula>$D$51&lt;4</formula>
    </cfRule>
  </conditionalFormatting>
  <conditionalFormatting sqref="B78:I82">
    <cfRule type="expression" dxfId="322" priority="57">
      <formula>$D$51&lt;5</formula>
    </cfRule>
  </conditionalFormatting>
  <conditionalFormatting sqref="L60:S65">
    <cfRule type="expression" dxfId="321" priority="54">
      <formula>$N$51&lt;2</formula>
    </cfRule>
  </conditionalFormatting>
  <conditionalFormatting sqref="L54:S59">
    <cfRule type="expression" dxfId="320" priority="56">
      <formula>$N$51&lt;1</formula>
    </cfRule>
  </conditionalFormatting>
  <conditionalFormatting sqref="L66:S71">
    <cfRule type="expression" dxfId="319" priority="53">
      <formula>$N$51&lt;3</formula>
    </cfRule>
  </conditionalFormatting>
  <conditionalFormatting sqref="L72:S77">
    <cfRule type="expression" dxfId="318" priority="52">
      <formula>$N$51&lt;4</formula>
    </cfRule>
  </conditionalFormatting>
  <conditionalFormatting sqref="L78:S82">
    <cfRule type="expression" dxfId="317" priority="51">
      <formula>$N$51&lt;5</formula>
    </cfRule>
  </conditionalFormatting>
  <conditionalFormatting sqref="L27:S32">
    <cfRule type="expression" dxfId="316" priority="48">
      <formula>$N$12&lt;3</formula>
    </cfRule>
  </conditionalFormatting>
  <conditionalFormatting sqref="L15:S20">
    <cfRule type="expression" dxfId="315" priority="50">
      <formula>$N$12&lt;1</formula>
    </cfRule>
  </conditionalFormatting>
  <conditionalFormatting sqref="L21:S26">
    <cfRule type="expression" dxfId="314" priority="49">
      <formula>$N$12&lt;2</formula>
    </cfRule>
  </conditionalFormatting>
  <conditionalFormatting sqref="L33:S38">
    <cfRule type="expression" dxfId="313" priority="47">
      <formula>$N$12&lt;4</formula>
    </cfRule>
  </conditionalFormatting>
  <conditionalFormatting sqref="L39:S43">
    <cfRule type="expression" dxfId="312" priority="46">
      <formula>$N$12&lt;5</formula>
    </cfRule>
  </conditionalFormatting>
  <conditionalFormatting sqref="B104:I109">
    <cfRule type="expression" dxfId="311" priority="44">
      <formula>$D$95&lt;2</formula>
    </cfRule>
  </conditionalFormatting>
  <conditionalFormatting sqref="B98:I103">
    <cfRule type="expression" dxfId="310" priority="45">
      <formula>$D$95&lt;1</formula>
    </cfRule>
  </conditionalFormatting>
  <conditionalFormatting sqref="B110:I115">
    <cfRule type="expression" dxfId="309" priority="43">
      <formula>$D$95&lt;3</formula>
    </cfRule>
  </conditionalFormatting>
  <conditionalFormatting sqref="B116:I121">
    <cfRule type="expression" dxfId="308" priority="42">
      <formula>$D$95&lt;4</formula>
    </cfRule>
  </conditionalFormatting>
  <conditionalFormatting sqref="B122:I126">
    <cfRule type="expression" dxfId="307" priority="41">
      <formula>$D$95&lt;5</formula>
    </cfRule>
  </conditionalFormatting>
  <conditionalFormatting sqref="L110:S115">
    <cfRule type="expression" dxfId="306" priority="39">
      <formula>$N$95&lt;3</formula>
    </cfRule>
  </conditionalFormatting>
  <conditionalFormatting sqref="L98:S103">
    <cfRule type="expression" dxfId="305" priority="40">
      <formula>$N$95&lt;1</formula>
    </cfRule>
  </conditionalFormatting>
  <conditionalFormatting sqref="L116:S121">
    <cfRule type="expression" dxfId="304" priority="38">
      <formula>$N$95&lt;4</formula>
    </cfRule>
  </conditionalFormatting>
  <conditionalFormatting sqref="L122:S126">
    <cfRule type="expression" dxfId="303" priority="37">
      <formula>$N$95&lt;5</formula>
    </cfRule>
  </conditionalFormatting>
  <conditionalFormatting sqref="B143:I148">
    <cfRule type="expression" dxfId="302" priority="35">
      <formula>$D$134&lt;2</formula>
    </cfRule>
  </conditionalFormatting>
  <conditionalFormatting sqref="B137:I142">
    <cfRule type="expression" dxfId="301" priority="36">
      <formula>$D$134&lt;1</formula>
    </cfRule>
  </conditionalFormatting>
  <conditionalFormatting sqref="B149:I154">
    <cfRule type="expression" dxfId="300" priority="34">
      <formula>$D$134&lt;3</formula>
    </cfRule>
  </conditionalFormatting>
  <conditionalFormatting sqref="B155:I160">
    <cfRule type="expression" dxfId="299" priority="33">
      <formula>$D$134&lt;4</formula>
    </cfRule>
  </conditionalFormatting>
  <conditionalFormatting sqref="B161:I165">
    <cfRule type="expression" dxfId="298" priority="32">
      <formula>$D$134&lt;5</formula>
    </cfRule>
  </conditionalFormatting>
  <conditionalFormatting sqref="L149:S154">
    <cfRule type="expression" dxfId="297" priority="29">
      <formula>$N$134&lt;3</formula>
    </cfRule>
  </conditionalFormatting>
  <conditionalFormatting sqref="L137:S142">
    <cfRule type="expression" dxfId="296" priority="31">
      <formula>$N$134&lt;1</formula>
    </cfRule>
  </conditionalFormatting>
  <conditionalFormatting sqref="L143:S148">
    <cfRule type="expression" dxfId="295" priority="30">
      <formula>$N$134&lt;2</formula>
    </cfRule>
  </conditionalFormatting>
  <conditionalFormatting sqref="L155:S160">
    <cfRule type="expression" dxfId="294" priority="28">
      <formula>$N$134&lt;4</formula>
    </cfRule>
  </conditionalFormatting>
  <conditionalFormatting sqref="L161:S165">
    <cfRule type="expression" dxfId="293" priority="27">
      <formula>$N$134&lt;5</formula>
    </cfRule>
  </conditionalFormatting>
  <conditionalFormatting sqref="A128:A166">
    <cfRule type="expression" dxfId="292" priority="26">
      <formula>$B$133=""</formula>
    </cfRule>
  </conditionalFormatting>
  <conditionalFormatting sqref="T5:T83 T88:T166">
    <cfRule type="expression" dxfId="291" priority="25">
      <formula>$L$11=""</formula>
    </cfRule>
  </conditionalFormatting>
  <conditionalFormatting sqref="F56">
    <cfRule type="expression" dxfId="290" priority="23">
      <formula>$B$50=""</formula>
    </cfRule>
  </conditionalFormatting>
  <conditionalFormatting sqref="F56">
    <cfRule type="expression" dxfId="289" priority="24">
      <formula>$D$51&lt;1</formula>
    </cfRule>
  </conditionalFormatting>
  <conditionalFormatting sqref="K128:T166">
    <cfRule type="expression" dxfId="288" priority="22">
      <formula>$L$133=""</formula>
    </cfRule>
  </conditionalFormatting>
  <conditionalFormatting sqref="A45:J53 A55:J83 A54:B54 J54">
    <cfRule type="expression" dxfId="287" priority="3">
      <formula>$B$50=""</formula>
    </cfRule>
  </conditionalFormatting>
  <conditionalFormatting sqref="A88:J127">
    <cfRule type="expression" dxfId="286" priority="20">
      <formula>$B$94=""</formula>
    </cfRule>
  </conditionalFormatting>
  <conditionalFormatting sqref="A128:J166">
    <cfRule type="expression" dxfId="285" priority="19">
      <formula>$B$133=""</formula>
    </cfRule>
  </conditionalFormatting>
  <conditionalFormatting sqref="L1:S3">
    <cfRule type="expression" dxfId="284" priority="18">
      <formula>$L$11=""</formula>
    </cfRule>
  </conditionalFormatting>
  <conditionalFormatting sqref="N8:S8">
    <cfRule type="expression" dxfId="283" priority="17">
      <formula>$D$6=""</formula>
    </cfRule>
  </conditionalFormatting>
  <conditionalFormatting sqref="N47:S47">
    <cfRule type="expression" dxfId="282" priority="16">
      <formula>$D$6=""</formula>
    </cfRule>
  </conditionalFormatting>
  <conditionalFormatting sqref="N91:S91">
    <cfRule type="expression" dxfId="281" priority="15">
      <formula>$D$6=""</formula>
    </cfRule>
  </conditionalFormatting>
  <conditionalFormatting sqref="N130:S130">
    <cfRule type="expression" dxfId="280" priority="14">
      <formula>$D$6=""</formula>
    </cfRule>
  </conditionalFormatting>
  <conditionalFormatting sqref="D130:I130">
    <cfRule type="expression" dxfId="279" priority="13">
      <formula>$D$6=""</formula>
    </cfRule>
  </conditionalFormatting>
  <conditionalFormatting sqref="D91:I91">
    <cfRule type="expression" dxfId="278" priority="12">
      <formula>$D$6=""</formula>
    </cfRule>
  </conditionalFormatting>
  <conditionalFormatting sqref="D47:I47">
    <cfRule type="expression" dxfId="277" priority="11">
      <formula>$D$6=""</formula>
    </cfRule>
  </conditionalFormatting>
  <conditionalFormatting sqref="C57">
    <cfRule type="expression" dxfId="276" priority="10">
      <formula>$D$12&lt;1</formula>
    </cfRule>
  </conditionalFormatting>
  <conditionalFormatting sqref="E57">
    <cfRule type="expression" dxfId="275" priority="8">
      <formula>$D$12&lt;1</formula>
    </cfRule>
  </conditionalFormatting>
  <conditionalFormatting sqref="K5:T44">
    <cfRule type="expression" dxfId="274" priority="7">
      <formula>$L$11=""</formula>
    </cfRule>
  </conditionalFormatting>
  <conditionalFormatting sqref="L104:S109">
    <cfRule type="expression" dxfId="273" priority="6">
      <formula>$N$95&lt;2</formula>
    </cfRule>
  </conditionalFormatting>
  <conditionalFormatting sqref="K45:T83">
    <cfRule type="expression" dxfId="272" priority="5">
      <formula>$L$50=""</formula>
    </cfRule>
  </conditionalFormatting>
  <conditionalFormatting sqref="K88:T127">
    <cfRule type="expression" dxfId="271" priority="4">
      <formula>$L$94=""</formula>
    </cfRule>
  </conditionalFormatting>
  <conditionalFormatting sqref="B57">
    <cfRule type="expression" dxfId="270" priority="21">
      <formula>$D$51&lt;1</formula>
    </cfRule>
  </conditionalFormatting>
  <conditionalFormatting sqref="L84:S86">
    <cfRule type="expression" dxfId="269" priority="2">
      <formula>$L$94=""</formula>
    </cfRule>
  </conditionalFormatting>
  <conditionalFormatting sqref="A84:J87">
    <cfRule type="expression" dxfId="268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U166"/>
  <sheetViews>
    <sheetView zoomScale="80" zoomScaleNormal="80" workbookViewId="0">
      <selection activeCell="C15" sqref="C15:I15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83</v>
      </c>
      <c r="D1" s="172"/>
      <c r="E1" s="172"/>
      <c r="F1" s="172"/>
      <c r="G1" s="172"/>
      <c r="H1" s="172"/>
      <c r="I1" s="172"/>
      <c r="J1" s="59"/>
      <c r="K1" s="60"/>
      <c r="L1" s="57" t="s">
        <v>4</v>
      </c>
      <c r="M1" s="172" t="s">
        <v>83</v>
      </c>
      <c r="N1" s="172"/>
      <c r="O1" s="172"/>
      <c r="P1" s="172"/>
      <c r="Q1" s="172"/>
      <c r="R1" s="172"/>
      <c r="S1" s="172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2" t="s">
        <v>84</v>
      </c>
      <c r="D3" s="172"/>
      <c r="E3" s="172"/>
      <c r="F3" s="172"/>
      <c r="G3" s="172"/>
      <c r="H3" s="172"/>
      <c r="I3" s="172"/>
      <c r="J3" s="59"/>
      <c r="K3" s="60"/>
      <c r="L3" s="57" t="s">
        <v>5</v>
      </c>
      <c r="M3" s="172" t="s">
        <v>84</v>
      </c>
      <c r="N3" s="172"/>
      <c r="O3" s="172"/>
      <c r="P3" s="172"/>
      <c r="Q3" s="172"/>
      <c r="R3" s="172"/>
      <c r="S3" s="172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2" t="s">
        <v>3</v>
      </c>
      <c r="C6" s="18" t="s">
        <v>7</v>
      </c>
      <c r="D6" s="178" t="str">
        <f>+Generale!N6</f>
        <v>Aumentare la trasparenza e la comunicazione interna ed esterna dell'Ente</v>
      </c>
      <c r="E6" s="178"/>
      <c r="F6" s="178"/>
      <c r="G6" s="178"/>
      <c r="H6" s="178"/>
      <c r="I6" s="178"/>
      <c r="J6" s="37"/>
      <c r="K6" s="37"/>
      <c r="L6" s="161" t="s">
        <v>3</v>
      </c>
      <c r="M6" s="43" t="s">
        <v>7</v>
      </c>
      <c r="N6" s="164">
        <f>+Generale!N10</f>
        <v>0</v>
      </c>
      <c r="O6" s="164"/>
      <c r="P6" s="164"/>
      <c r="Q6" s="164"/>
      <c r="R6" s="164"/>
      <c r="S6" s="164"/>
      <c r="T6" s="37"/>
    </row>
    <row r="7" spans="1:21" ht="15" customHeight="1" x14ac:dyDescent="0.25">
      <c r="A7" s="39"/>
      <c r="B7" s="182"/>
      <c r="C7" s="18" t="s">
        <v>29</v>
      </c>
      <c r="D7" s="165" t="s">
        <v>227</v>
      </c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82"/>
      <c r="C8" s="18" t="s">
        <v>47</v>
      </c>
      <c r="D8" s="165" t="s">
        <v>72</v>
      </c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82"/>
      <c r="C9" s="18" t="s">
        <v>30</v>
      </c>
      <c r="D9" s="165" t="s">
        <v>217</v>
      </c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82"/>
      <c r="C10" s="18" t="s">
        <v>89</v>
      </c>
      <c r="D10" s="165">
        <v>12000</v>
      </c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2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19" t="s">
        <v>6</v>
      </c>
      <c r="C15" s="158" t="s">
        <v>214</v>
      </c>
      <c r="D15" s="159"/>
      <c r="E15" s="159"/>
      <c r="F15" s="159"/>
      <c r="G15" s="159"/>
      <c r="H15" s="159"/>
      <c r="I15" s="15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3.25" customHeight="1" x14ac:dyDescent="0.25">
      <c r="A16" s="39"/>
      <c r="B16" s="45" t="s">
        <v>8</v>
      </c>
      <c r="C16" s="158" t="s">
        <v>215</v>
      </c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46" t="s">
        <v>71</v>
      </c>
      <c r="C18" s="47" t="s">
        <v>54</v>
      </c>
      <c r="D18" s="46" t="s">
        <v>225</v>
      </c>
      <c r="E18" s="48" t="s">
        <v>70</v>
      </c>
      <c r="F18" s="110">
        <v>22</v>
      </c>
      <c r="G18" s="118">
        <v>0.18</v>
      </c>
      <c r="H18" s="118">
        <v>0.22</v>
      </c>
      <c r="I18" s="118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130</v>
      </c>
      <c r="C19" s="50" t="s">
        <v>13</v>
      </c>
      <c r="D19" s="62"/>
      <c r="E19" s="51" t="s">
        <v>213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58" t="s">
        <v>211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3.25" customHeight="1" x14ac:dyDescent="0.25">
      <c r="A22" s="39"/>
      <c r="B22" s="45" t="s">
        <v>8</v>
      </c>
      <c r="C22" s="158" t="s">
        <v>212</v>
      </c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46" t="s">
        <v>71</v>
      </c>
      <c r="C24" s="47" t="s">
        <v>54</v>
      </c>
      <c r="D24" s="46" t="s">
        <v>226</v>
      </c>
      <c r="E24" s="48"/>
      <c r="F24" s="115" t="s">
        <v>198</v>
      </c>
      <c r="G24" s="118">
        <v>0.1</v>
      </c>
      <c r="H24" s="118">
        <v>0.12</v>
      </c>
      <c r="I24" s="118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130</v>
      </c>
      <c r="C25" s="50" t="s">
        <v>13</v>
      </c>
      <c r="D25" s="24"/>
      <c r="E25" s="51" t="s">
        <v>216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58" t="s">
        <v>14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3.25" customHeight="1" x14ac:dyDescent="0.25">
      <c r="A28" s="39"/>
      <c r="B28" s="45" t="s">
        <v>8</v>
      </c>
      <c r="C28" s="179"/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58" t="s">
        <v>14</v>
      </c>
      <c r="D33" s="180"/>
      <c r="E33" s="180"/>
      <c r="F33" s="180"/>
      <c r="G33" s="180"/>
      <c r="H33" s="180"/>
      <c r="I33" s="181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3.25" customHeight="1" x14ac:dyDescent="0.25">
      <c r="A34" s="39"/>
      <c r="B34" s="45" t="s">
        <v>8</v>
      </c>
      <c r="C34" s="179"/>
      <c r="D34" s="180"/>
      <c r="E34" s="180"/>
      <c r="F34" s="180"/>
      <c r="G34" s="180"/>
      <c r="H34" s="180"/>
      <c r="I34" s="181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58" t="s">
        <v>14</v>
      </c>
      <c r="D39" s="180"/>
      <c r="E39" s="180"/>
      <c r="F39" s="180"/>
      <c r="G39" s="180"/>
      <c r="H39" s="180"/>
      <c r="I39" s="181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3.25" customHeight="1" x14ac:dyDescent="0.25">
      <c r="A40" s="39"/>
      <c r="B40" s="45" t="s">
        <v>8</v>
      </c>
      <c r="C40" s="179"/>
      <c r="D40" s="180"/>
      <c r="E40" s="180"/>
      <c r="F40" s="180"/>
      <c r="G40" s="180"/>
      <c r="H40" s="180"/>
      <c r="I40" s="181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61" t="s">
        <v>3</v>
      </c>
      <c r="C45" s="43" t="s">
        <v>7</v>
      </c>
      <c r="D45" s="178" t="str">
        <f>+Generale!N7</f>
        <v>Garantire uno sviluppo strategico delle attività e una capacità di risposta ed adattamento alle nuove esigenze degli associati</v>
      </c>
      <c r="E45" s="178"/>
      <c r="F45" s="178"/>
      <c r="G45" s="178"/>
      <c r="H45" s="178"/>
      <c r="I45" s="178"/>
      <c r="J45" s="37"/>
      <c r="K45" s="37"/>
      <c r="L45" s="175" t="s">
        <v>3</v>
      </c>
      <c r="M45" s="87" t="s">
        <v>7</v>
      </c>
      <c r="N45" s="177">
        <f>+Generale!N11</f>
        <v>0</v>
      </c>
      <c r="O45" s="177"/>
      <c r="P45" s="177"/>
      <c r="Q45" s="177"/>
      <c r="R45" s="177"/>
      <c r="S45" s="177"/>
      <c r="T45" s="37"/>
    </row>
    <row r="46" spans="1:20" ht="15" customHeight="1" x14ac:dyDescent="0.25">
      <c r="A46" s="39"/>
      <c r="B46" s="162"/>
      <c r="C46" s="18" t="s">
        <v>29</v>
      </c>
      <c r="D46" s="165" t="s">
        <v>228</v>
      </c>
      <c r="E46" s="165"/>
      <c r="F46" s="165"/>
      <c r="G46" s="165"/>
      <c r="H46" s="165"/>
      <c r="I46" s="165"/>
      <c r="J46" s="37"/>
      <c r="K46" s="37"/>
      <c r="L46" s="176"/>
      <c r="M46" s="88" t="s">
        <v>29</v>
      </c>
      <c r="N46" s="165"/>
      <c r="O46" s="165"/>
      <c r="P46" s="165"/>
      <c r="Q46" s="165"/>
      <c r="R46" s="165"/>
      <c r="S46" s="165"/>
      <c r="T46" s="37"/>
    </row>
    <row r="47" spans="1:20" ht="15" customHeight="1" x14ac:dyDescent="0.25">
      <c r="A47" s="39"/>
      <c r="B47" s="162"/>
      <c r="C47" s="18" t="s">
        <v>32</v>
      </c>
      <c r="D47" s="165" t="s">
        <v>72</v>
      </c>
      <c r="E47" s="165"/>
      <c r="F47" s="165"/>
      <c r="G47" s="165"/>
      <c r="H47" s="165"/>
      <c r="I47" s="165"/>
      <c r="J47" s="37"/>
      <c r="K47" s="37"/>
      <c r="L47" s="176"/>
      <c r="M47" s="88" t="s">
        <v>32</v>
      </c>
      <c r="N47" s="165"/>
      <c r="O47" s="165"/>
      <c r="P47" s="165"/>
      <c r="Q47" s="165"/>
      <c r="R47" s="165"/>
      <c r="S47" s="165"/>
      <c r="T47" s="37"/>
    </row>
    <row r="48" spans="1:20" ht="15" customHeight="1" x14ac:dyDescent="0.25">
      <c r="A48" s="39"/>
      <c r="B48" s="162"/>
      <c r="C48" s="18" t="s">
        <v>30</v>
      </c>
      <c r="D48" s="165" t="s">
        <v>217</v>
      </c>
      <c r="E48" s="165"/>
      <c r="F48" s="165"/>
      <c r="G48" s="165"/>
      <c r="H48" s="165"/>
      <c r="I48" s="165"/>
      <c r="J48" s="37"/>
      <c r="K48" s="37"/>
      <c r="L48" s="176"/>
      <c r="M48" s="88" t="s">
        <v>30</v>
      </c>
      <c r="N48" s="165"/>
      <c r="O48" s="165"/>
      <c r="P48" s="165"/>
      <c r="Q48" s="165"/>
      <c r="R48" s="165"/>
      <c r="S48" s="165"/>
      <c r="T48" s="37"/>
    </row>
    <row r="49" spans="1:20" ht="15" customHeight="1" x14ac:dyDescent="0.25">
      <c r="A49" s="39"/>
      <c r="B49" s="162"/>
      <c r="C49" s="18" t="s">
        <v>31</v>
      </c>
      <c r="D49" s="165">
        <v>45000</v>
      </c>
      <c r="E49" s="165"/>
      <c r="F49" s="165"/>
      <c r="G49" s="165"/>
      <c r="H49" s="165"/>
      <c r="I49" s="165"/>
      <c r="J49" s="37"/>
      <c r="K49" s="37"/>
      <c r="L49" s="176"/>
      <c r="M49" s="88" t="s">
        <v>31</v>
      </c>
      <c r="N49" s="165"/>
      <c r="O49" s="165"/>
      <c r="P49" s="165"/>
      <c r="Q49" s="165"/>
      <c r="R49" s="165"/>
      <c r="S49" s="165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1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66"/>
      <c r="M53" s="167"/>
      <c r="N53" s="167"/>
      <c r="O53" s="167"/>
      <c r="P53" s="167"/>
      <c r="Q53" s="167"/>
      <c r="R53" s="167"/>
      <c r="S53" s="167"/>
      <c r="T53" s="37"/>
    </row>
    <row r="54" spans="1:20" ht="23.25" customHeight="1" x14ac:dyDescent="0.25">
      <c r="A54" s="39"/>
      <c r="B54" s="19" t="s">
        <v>6</v>
      </c>
      <c r="C54" s="158" t="s">
        <v>219</v>
      </c>
      <c r="D54" s="159"/>
      <c r="E54" s="159"/>
      <c r="F54" s="159"/>
      <c r="G54" s="159"/>
      <c r="H54" s="159"/>
      <c r="I54" s="160"/>
      <c r="J54" s="37"/>
      <c r="K54" s="37"/>
      <c r="L54" s="77" t="s">
        <v>6</v>
      </c>
      <c r="M54" s="158" t="s">
        <v>14</v>
      </c>
      <c r="N54" s="159"/>
      <c r="O54" s="159"/>
      <c r="P54" s="159"/>
      <c r="Q54" s="159"/>
      <c r="R54" s="159"/>
      <c r="S54" s="160"/>
      <c r="T54" s="37"/>
    </row>
    <row r="55" spans="1:20" ht="23.25" customHeight="1" x14ac:dyDescent="0.25">
      <c r="A55" s="39"/>
      <c r="B55" s="45" t="s">
        <v>8</v>
      </c>
      <c r="C55" s="158" t="s">
        <v>218</v>
      </c>
      <c r="D55" s="159"/>
      <c r="E55" s="159"/>
      <c r="F55" s="159"/>
      <c r="G55" s="159"/>
      <c r="H55" s="159"/>
      <c r="I55" s="160"/>
      <c r="J55" s="37"/>
      <c r="K55" s="37"/>
      <c r="L55" s="74" t="s">
        <v>8</v>
      </c>
      <c r="M55" s="158"/>
      <c r="N55" s="159"/>
      <c r="O55" s="159"/>
      <c r="P55" s="159"/>
      <c r="Q55" s="159"/>
      <c r="R55" s="159"/>
      <c r="S55" s="160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46" t="s">
        <v>50</v>
      </c>
      <c r="C57" s="47" t="s">
        <v>53</v>
      </c>
      <c r="D57" s="46" t="s">
        <v>229</v>
      </c>
      <c r="E57" s="48"/>
      <c r="F57" s="110">
        <v>30</v>
      </c>
      <c r="G57" s="126">
        <v>35</v>
      </c>
      <c r="H57" s="126">
        <v>35</v>
      </c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58" t="s">
        <v>14</v>
      </c>
      <c r="D60" s="159"/>
      <c r="E60" s="159"/>
      <c r="F60" s="159"/>
      <c r="G60" s="159"/>
      <c r="H60" s="159"/>
      <c r="I60" s="160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3.25" customHeight="1" x14ac:dyDescent="0.25">
      <c r="A61" s="39"/>
      <c r="B61" s="45" t="s">
        <v>8</v>
      </c>
      <c r="C61" s="158"/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58" t="s">
        <v>14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3.25" customHeight="1" x14ac:dyDescent="0.25">
      <c r="A67" s="39"/>
      <c r="B67" s="45" t="s">
        <v>8</v>
      </c>
      <c r="C67" s="158"/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58" t="s">
        <v>14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3.25" customHeight="1" x14ac:dyDescent="0.25">
      <c r="A73" s="39"/>
      <c r="B73" s="45" t="s">
        <v>8</v>
      </c>
      <c r="C73" s="158"/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3.25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83</v>
      </c>
      <c r="D84" s="172"/>
      <c r="E84" s="172"/>
      <c r="F84" s="172"/>
      <c r="G84" s="172"/>
      <c r="H84" s="172"/>
      <c r="I84" s="172"/>
      <c r="J84" s="59"/>
      <c r="K84" s="60"/>
      <c r="L84" s="57" t="s">
        <v>4</v>
      </c>
      <c r="M84" s="172" t="s">
        <v>83</v>
      </c>
      <c r="N84" s="172"/>
      <c r="O84" s="172"/>
      <c r="P84" s="172"/>
      <c r="Q84" s="172"/>
      <c r="R84" s="172"/>
      <c r="S84" s="172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2" t="s">
        <v>84</v>
      </c>
      <c r="D86" s="172"/>
      <c r="E86" s="172"/>
      <c r="F86" s="172"/>
      <c r="G86" s="172"/>
      <c r="H86" s="172"/>
      <c r="I86" s="172"/>
      <c r="J86" s="59"/>
      <c r="K86" s="60"/>
      <c r="L86" s="57" t="s">
        <v>5</v>
      </c>
      <c r="M86" s="172" t="s">
        <v>84</v>
      </c>
      <c r="N86" s="172"/>
      <c r="O86" s="172"/>
      <c r="P86" s="172"/>
      <c r="Q86" s="172"/>
      <c r="R86" s="172"/>
      <c r="S86" s="172"/>
      <c r="T86" s="59"/>
      <c r="U86" s="56"/>
    </row>
    <row r="87" spans="1:21" ht="15.75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61" t="s">
        <v>3</v>
      </c>
      <c r="C89" s="43" t="s">
        <v>7</v>
      </c>
      <c r="D89" s="164">
        <f>+Generale!N8</f>
        <v>0</v>
      </c>
      <c r="E89" s="164"/>
      <c r="F89" s="164"/>
      <c r="G89" s="164"/>
      <c r="H89" s="164"/>
      <c r="I89" s="164"/>
      <c r="J89" s="37"/>
      <c r="K89" s="37"/>
      <c r="L89" s="161" t="s">
        <v>3</v>
      </c>
      <c r="M89" s="43" t="s">
        <v>7</v>
      </c>
      <c r="N89" s="164">
        <f>+Generale!N12</f>
        <v>0</v>
      </c>
      <c r="O89" s="164"/>
      <c r="P89" s="164"/>
      <c r="Q89" s="164"/>
      <c r="R89" s="164"/>
      <c r="S89" s="164"/>
      <c r="T89" s="37"/>
    </row>
    <row r="90" spans="1:21" ht="15" customHeight="1" x14ac:dyDescent="0.25">
      <c r="A90" s="39"/>
      <c r="B90" s="162"/>
      <c r="C90" s="18" t="s">
        <v>29</v>
      </c>
      <c r="D90" s="165"/>
      <c r="E90" s="165"/>
      <c r="F90" s="165"/>
      <c r="G90" s="165"/>
      <c r="H90" s="165"/>
      <c r="I90" s="165"/>
      <c r="J90" s="37"/>
      <c r="K90" s="37"/>
      <c r="L90" s="162"/>
      <c r="M90" s="18" t="s">
        <v>29</v>
      </c>
      <c r="N90" s="165"/>
      <c r="O90" s="165"/>
      <c r="P90" s="165"/>
      <c r="Q90" s="165"/>
      <c r="R90" s="165"/>
      <c r="S90" s="165"/>
      <c r="T90" s="37"/>
    </row>
    <row r="91" spans="1:21" ht="15" customHeight="1" x14ac:dyDescent="0.25">
      <c r="A91" s="39"/>
      <c r="B91" s="162"/>
      <c r="C91" s="18" t="s">
        <v>47</v>
      </c>
      <c r="D91" s="165"/>
      <c r="E91" s="165"/>
      <c r="F91" s="165"/>
      <c r="G91" s="165"/>
      <c r="H91" s="165"/>
      <c r="I91" s="165"/>
      <c r="J91" s="37"/>
      <c r="K91" s="37"/>
      <c r="L91" s="162"/>
      <c r="M91" s="18" t="s">
        <v>48</v>
      </c>
      <c r="N91" s="165"/>
      <c r="O91" s="165"/>
      <c r="P91" s="165"/>
      <c r="Q91" s="165"/>
      <c r="R91" s="165"/>
      <c r="S91" s="165"/>
      <c r="T91" s="37"/>
    </row>
    <row r="92" spans="1:21" ht="15" customHeight="1" x14ac:dyDescent="0.25">
      <c r="A92" s="39"/>
      <c r="B92" s="162"/>
      <c r="C92" s="18" t="s">
        <v>30</v>
      </c>
      <c r="D92" s="165"/>
      <c r="E92" s="165"/>
      <c r="F92" s="165"/>
      <c r="G92" s="165"/>
      <c r="H92" s="165"/>
      <c r="I92" s="165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62"/>
      <c r="C93" s="18" t="s">
        <v>31</v>
      </c>
      <c r="D93" s="165"/>
      <c r="E93" s="165"/>
      <c r="F93" s="165"/>
      <c r="G93" s="165"/>
      <c r="H93" s="165"/>
      <c r="I93" s="165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/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 t="s">
        <v>6</v>
      </c>
      <c r="C98" s="158" t="s">
        <v>14</v>
      </c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 t="s">
        <v>8</v>
      </c>
      <c r="C99" s="158"/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14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158" t="s">
        <v>14</v>
      </c>
      <c r="N104" s="159"/>
      <c r="O104" s="159"/>
      <c r="P104" s="159"/>
      <c r="Q104" s="159"/>
      <c r="R104" s="159"/>
      <c r="S104" s="160"/>
      <c r="T104" s="37"/>
      <c r="U104" s="1"/>
    </row>
    <row r="105" spans="1:21" ht="23.25" customHeight="1" x14ac:dyDescent="0.25">
      <c r="A105" s="39"/>
      <c r="B105" s="45" t="s">
        <v>8</v>
      </c>
      <c r="C105" s="158"/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158"/>
      <c r="N105" s="159"/>
      <c r="O105" s="159"/>
      <c r="P105" s="159"/>
      <c r="Q105" s="159"/>
      <c r="R105" s="159"/>
      <c r="S105" s="16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14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/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 t="s">
        <v>14</v>
      </c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158" t="s">
        <v>14</v>
      </c>
      <c r="N122" s="159"/>
      <c r="O122" s="159"/>
      <c r="P122" s="159"/>
      <c r="Q122" s="159"/>
      <c r="R122" s="159"/>
      <c r="S122" s="160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158"/>
      <c r="N123" s="159"/>
      <c r="O123" s="159"/>
      <c r="P123" s="159"/>
      <c r="Q123" s="159"/>
      <c r="R123" s="159"/>
      <c r="S123" s="16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4">
        <f>+Generale!N9</f>
        <v>0</v>
      </c>
      <c r="E128" s="164"/>
      <c r="F128" s="164"/>
      <c r="G128" s="164"/>
      <c r="H128" s="164"/>
      <c r="I128" s="164"/>
      <c r="J128" s="37"/>
      <c r="K128" s="37"/>
      <c r="L128" s="161" t="s">
        <v>3</v>
      </c>
      <c r="M128" s="43" t="s">
        <v>7</v>
      </c>
      <c r="N128" s="164">
        <f>+Generale!N13</f>
        <v>0</v>
      </c>
      <c r="O128" s="164"/>
      <c r="P128" s="164"/>
      <c r="Q128" s="164"/>
      <c r="R128" s="164"/>
      <c r="S128" s="164"/>
      <c r="T128" s="37"/>
    </row>
    <row r="129" spans="1:21" ht="15" customHeight="1" x14ac:dyDescent="0.25">
      <c r="A129" s="39"/>
      <c r="B129" s="162"/>
      <c r="C129" s="18" t="s">
        <v>29</v>
      </c>
      <c r="D129" s="165"/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/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/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/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14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69"/>
      <c r="D138" s="170"/>
      <c r="E138" s="170"/>
      <c r="F138" s="170"/>
      <c r="G138" s="170"/>
      <c r="H138" s="170"/>
      <c r="I138" s="171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14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/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14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/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60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14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/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D131:I131"/>
    <mergeCell ref="N131:S131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84:I84"/>
    <mergeCell ref="M84:S8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</mergeCells>
  <phoneticPr fontId="31" type="noConversion"/>
  <conditionalFormatting sqref="B15:I20">
    <cfRule type="expression" dxfId="267" priority="65">
      <formula>$D$12&lt;1</formula>
    </cfRule>
  </conditionalFormatting>
  <conditionalFormatting sqref="B21:I26">
    <cfRule type="expression" dxfId="266" priority="64">
      <formula>$D$12&lt;2</formula>
    </cfRule>
  </conditionalFormatting>
  <conditionalFormatting sqref="B27:I32">
    <cfRule type="expression" dxfId="265" priority="63">
      <formula>$D$12&lt;3</formula>
    </cfRule>
  </conditionalFormatting>
  <conditionalFormatting sqref="B33:I38">
    <cfRule type="expression" dxfId="264" priority="62">
      <formula>$D$12&lt;4</formula>
    </cfRule>
  </conditionalFormatting>
  <conditionalFormatting sqref="B39:I43">
    <cfRule type="expression" dxfId="263" priority="61">
      <formula>$D$12&lt;5</formula>
    </cfRule>
  </conditionalFormatting>
  <conditionalFormatting sqref="A5:J43">
    <cfRule type="expression" dxfId="262" priority="60">
      <formula>$D$6=""</formula>
    </cfRule>
  </conditionalFormatting>
  <conditionalFormatting sqref="B60:I65">
    <cfRule type="expression" dxfId="261" priority="59">
      <formula>$D$51&lt;2</formula>
    </cfRule>
  </conditionalFormatting>
  <conditionalFormatting sqref="B54:I56 B58:I59 D57 F57:I57">
    <cfRule type="expression" dxfId="260" priority="66">
      <formula>$D$51&lt;1</formula>
    </cfRule>
  </conditionalFormatting>
  <conditionalFormatting sqref="B66:I71">
    <cfRule type="expression" dxfId="259" priority="58">
      <formula>$D$51&lt;3</formula>
    </cfRule>
  </conditionalFormatting>
  <conditionalFormatting sqref="B72:I77">
    <cfRule type="expression" dxfId="258" priority="57">
      <formula>$D$51&lt;4</formula>
    </cfRule>
  </conditionalFormatting>
  <conditionalFormatting sqref="B78:I82">
    <cfRule type="expression" dxfId="257" priority="56">
      <formula>$D$51&lt;5</formula>
    </cfRule>
  </conditionalFormatting>
  <conditionalFormatting sqref="L60:S65">
    <cfRule type="expression" dxfId="256" priority="53">
      <formula>$N$51&lt;2</formula>
    </cfRule>
  </conditionalFormatting>
  <conditionalFormatting sqref="L54:S59">
    <cfRule type="expression" dxfId="255" priority="55">
      <formula>$N$51&lt;1</formula>
    </cfRule>
  </conditionalFormatting>
  <conditionalFormatting sqref="L66:S71">
    <cfRule type="expression" dxfId="254" priority="52">
      <formula>$N$51&lt;3</formula>
    </cfRule>
  </conditionalFormatting>
  <conditionalFormatting sqref="L72:S77">
    <cfRule type="expression" dxfId="253" priority="51">
      <formula>$N$51&lt;4</formula>
    </cfRule>
  </conditionalFormatting>
  <conditionalFormatting sqref="L78:S82">
    <cfRule type="expression" dxfId="252" priority="50">
      <formula>$N$51&lt;5</formula>
    </cfRule>
  </conditionalFormatting>
  <conditionalFormatting sqref="L27:S32">
    <cfRule type="expression" dxfId="251" priority="47">
      <formula>$N$12&lt;3</formula>
    </cfRule>
  </conditionalFormatting>
  <conditionalFormatting sqref="L15:S20">
    <cfRule type="expression" dxfId="250" priority="49">
      <formula>$N$12&lt;1</formula>
    </cfRule>
  </conditionalFormatting>
  <conditionalFormatting sqref="L21:S26">
    <cfRule type="expression" dxfId="249" priority="48">
      <formula>$N$12&lt;2</formula>
    </cfRule>
  </conditionalFormatting>
  <conditionalFormatting sqref="L33:S38">
    <cfRule type="expression" dxfId="248" priority="46">
      <formula>$N$12&lt;4</formula>
    </cfRule>
  </conditionalFormatting>
  <conditionalFormatting sqref="L39:S43">
    <cfRule type="expression" dxfId="247" priority="45">
      <formula>$N$12&lt;5</formula>
    </cfRule>
  </conditionalFormatting>
  <conditionalFormatting sqref="B104:I109">
    <cfRule type="expression" dxfId="246" priority="43">
      <formula>$D$95&lt;2</formula>
    </cfRule>
  </conditionalFormatting>
  <conditionalFormatting sqref="B98:I103">
    <cfRule type="expression" dxfId="245" priority="44">
      <formula>$D$95&lt;1</formula>
    </cfRule>
  </conditionalFormatting>
  <conditionalFormatting sqref="B110:I115">
    <cfRule type="expression" dxfId="244" priority="42">
      <formula>$D$95&lt;3</formula>
    </cfRule>
  </conditionalFormatting>
  <conditionalFormatting sqref="B116:I121">
    <cfRule type="expression" dxfId="243" priority="41">
      <formula>$D$95&lt;4</formula>
    </cfRule>
  </conditionalFormatting>
  <conditionalFormatting sqref="B122:I126">
    <cfRule type="expression" dxfId="242" priority="40">
      <formula>$D$95&lt;5</formula>
    </cfRule>
  </conditionalFormatting>
  <conditionalFormatting sqref="L110:S115">
    <cfRule type="expression" dxfId="241" priority="38">
      <formula>$N$95&lt;3</formula>
    </cfRule>
  </conditionalFormatting>
  <conditionalFormatting sqref="L98:S103">
    <cfRule type="expression" dxfId="240" priority="39">
      <formula>$N$95&lt;1</formula>
    </cfRule>
  </conditionalFormatting>
  <conditionalFormatting sqref="L116:S121">
    <cfRule type="expression" dxfId="239" priority="37">
      <formula>$N$95&lt;4</formula>
    </cfRule>
  </conditionalFormatting>
  <conditionalFormatting sqref="L122:S126">
    <cfRule type="expression" dxfId="238" priority="36">
      <formula>$N$95&lt;5</formula>
    </cfRule>
  </conditionalFormatting>
  <conditionalFormatting sqref="B143:I148">
    <cfRule type="expression" dxfId="237" priority="34">
      <formula>$D$134&lt;2</formula>
    </cfRule>
  </conditionalFormatting>
  <conditionalFormatting sqref="B137:I142">
    <cfRule type="expression" dxfId="236" priority="35">
      <formula>$D$134&lt;1</formula>
    </cfRule>
  </conditionalFormatting>
  <conditionalFormatting sqref="B149:I154">
    <cfRule type="expression" dxfId="235" priority="33">
      <formula>$D$134&lt;3</formula>
    </cfRule>
  </conditionalFormatting>
  <conditionalFormatting sqref="B155:I160">
    <cfRule type="expression" dxfId="234" priority="32">
      <formula>$D$134&lt;4</formula>
    </cfRule>
  </conditionalFormatting>
  <conditionalFormatting sqref="B161:I165">
    <cfRule type="expression" dxfId="233" priority="31">
      <formula>$D$134&lt;5</formula>
    </cfRule>
  </conditionalFormatting>
  <conditionalFormatting sqref="L149:S154">
    <cfRule type="expression" dxfId="232" priority="28">
      <formula>$N$134&lt;3</formula>
    </cfRule>
  </conditionalFormatting>
  <conditionalFormatting sqref="L137:S142">
    <cfRule type="expression" dxfId="231" priority="30">
      <formula>$N$134&lt;1</formula>
    </cfRule>
  </conditionalFormatting>
  <conditionalFormatting sqref="L143:S148">
    <cfRule type="expression" dxfId="230" priority="29">
      <formula>$N$134&lt;2</formula>
    </cfRule>
  </conditionalFormatting>
  <conditionalFormatting sqref="L155:S160">
    <cfRule type="expression" dxfId="229" priority="27">
      <formula>$N$134&lt;4</formula>
    </cfRule>
  </conditionalFormatting>
  <conditionalFormatting sqref="L161:S165">
    <cfRule type="expression" dxfId="228" priority="26">
      <formula>$N$134&lt;5</formula>
    </cfRule>
  </conditionalFormatting>
  <conditionalFormatting sqref="A128:A166">
    <cfRule type="expression" dxfId="227" priority="25">
      <formula>$B$133=""</formula>
    </cfRule>
  </conditionalFormatting>
  <conditionalFormatting sqref="T5:T83 T88:T166">
    <cfRule type="expression" dxfId="226" priority="24">
      <formula>$L$11=""</formula>
    </cfRule>
  </conditionalFormatting>
  <conditionalFormatting sqref="F56">
    <cfRule type="expression" dxfId="225" priority="22">
      <formula>$B$50=""</formula>
    </cfRule>
  </conditionalFormatting>
  <conditionalFormatting sqref="F56">
    <cfRule type="expression" dxfId="224" priority="23">
      <formula>$D$51&lt;1</formula>
    </cfRule>
  </conditionalFormatting>
  <conditionalFormatting sqref="K128:T166">
    <cfRule type="expression" dxfId="223" priority="21">
      <formula>$L$133=""</formula>
    </cfRule>
  </conditionalFormatting>
  <conditionalFormatting sqref="A45:J83">
    <cfRule type="expression" dxfId="222" priority="8">
      <formula>$B$50=""</formula>
    </cfRule>
  </conditionalFormatting>
  <conditionalFormatting sqref="A88:J127">
    <cfRule type="expression" dxfId="221" priority="19">
      <formula>$B$94=""</formula>
    </cfRule>
  </conditionalFormatting>
  <conditionalFormatting sqref="A128:J166">
    <cfRule type="expression" dxfId="220" priority="18">
      <formula>$B$133=""</formula>
    </cfRule>
  </conditionalFormatting>
  <conditionalFormatting sqref="L1:S3">
    <cfRule type="expression" dxfId="219" priority="17">
      <formula>$L$11=""</formula>
    </cfRule>
  </conditionalFormatting>
  <conditionalFormatting sqref="N8:S8">
    <cfRule type="expression" dxfId="218" priority="16">
      <formula>$D$6=""</formula>
    </cfRule>
  </conditionalFormatting>
  <conditionalFormatting sqref="N47:S47">
    <cfRule type="expression" dxfId="217" priority="15">
      <formula>$D$6=""</formula>
    </cfRule>
  </conditionalFormatting>
  <conditionalFormatting sqref="N91:S91">
    <cfRule type="expression" dxfId="216" priority="14">
      <formula>$D$6=""</formula>
    </cfRule>
  </conditionalFormatting>
  <conditionalFormatting sqref="N130:S130">
    <cfRule type="expression" dxfId="215" priority="13">
      <formula>$D$6=""</formula>
    </cfRule>
  </conditionalFormatting>
  <conditionalFormatting sqref="D130:I130">
    <cfRule type="expression" dxfId="214" priority="12">
      <formula>$D$6=""</formula>
    </cfRule>
  </conditionalFormatting>
  <conditionalFormatting sqref="D91:I91">
    <cfRule type="expression" dxfId="213" priority="11">
      <formula>$D$6=""</formula>
    </cfRule>
  </conditionalFormatting>
  <conditionalFormatting sqref="D47:I47">
    <cfRule type="expression" dxfId="212" priority="10">
      <formula>$D$6=""</formula>
    </cfRule>
  </conditionalFormatting>
  <conditionalFormatting sqref="C57">
    <cfRule type="expression" dxfId="211" priority="9">
      <formula>$D$12&lt;1</formula>
    </cfRule>
  </conditionalFormatting>
  <conditionalFormatting sqref="B57">
    <cfRule type="expression" dxfId="210" priority="20">
      <formula>$D$51&lt;1</formula>
    </cfRule>
  </conditionalFormatting>
  <conditionalFormatting sqref="E57">
    <cfRule type="expression" dxfId="209" priority="7">
      <formula>$D$12&lt;1</formula>
    </cfRule>
  </conditionalFormatting>
  <conditionalFormatting sqref="K5:S44">
    <cfRule type="expression" dxfId="208" priority="6">
      <formula>$L$11=""</formula>
    </cfRule>
  </conditionalFormatting>
  <conditionalFormatting sqref="L104:S109">
    <cfRule type="expression" dxfId="207" priority="5">
      <formula>$N$95&lt;2</formula>
    </cfRule>
  </conditionalFormatting>
  <conditionalFormatting sqref="K45:T83">
    <cfRule type="expression" dxfId="206" priority="4">
      <formula>$L$50=""</formula>
    </cfRule>
  </conditionalFormatting>
  <conditionalFormatting sqref="K88:T127">
    <cfRule type="expression" dxfId="205" priority="3">
      <formula>$L$94=""</formula>
    </cfRule>
  </conditionalFormatting>
  <conditionalFormatting sqref="L84:S86">
    <cfRule type="expression" dxfId="204" priority="2">
      <formula>$L$94=""</formula>
    </cfRule>
  </conditionalFormatting>
  <conditionalFormatting sqref="A84:J87">
    <cfRule type="expression" dxfId="20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8" scale="57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166"/>
  <sheetViews>
    <sheetView topLeftCell="A117" zoomScaleNormal="100" workbookViewId="0">
      <selection activeCell="J128" sqref="A1:J132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83</v>
      </c>
      <c r="D1" s="172"/>
      <c r="E1" s="172"/>
      <c r="F1" s="172"/>
      <c r="G1" s="172"/>
      <c r="H1" s="172"/>
      <c r="I1" s="172"/>
      <c r="J1" s="59"/>
      <c r="K1" s="60"/>
      <c r="L1" s="57" t="s">
        <v>4</v>
      </c>
      <c r="M1" s="172" t="s">
        <v>83</v>
      </c>
      <c r="N1" s="172"/>
      <c r="O1" s="172"/>
      <c r="P1" s="172"/>
      <c r="Q1" s="172"/>
      <c r="R1" s="172"/>
      <c r="S1" s="172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2" t="s">
        <v>85</v>
      </c>
      <c r="D3" s="172"/>
      <c r="E3" s="172"/>
      <c r="F3" s="172"/>
      <c r="G3" s="172"/>
      <c r="H3" s="172"/>
      <c r="I3" s="172"/>
      <c r="J3" s="59"/>
      <c r="K3" s="60"/>
      <c r="L3" s="57" t="s">
        <v>5</v>
      </c>
      <c r="M3" s="172" t="s">
        <v>85</v>
      </c>
      <c r="N3" s="172"/>
      <c r="O3" s="172"/>
      <c r="P3" s="172"/>
      <c r="Q3" s="172"/>
      <c r="R3" s="172"/>
      <c r="S3" s="172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2" t="s">
        <v>3</v>
      </c>
      <c r="C6" s="18" t="s">
        <v>7</v>
      </c>
      <c r="D6" s="178" t="str">
        <f>+Generale!P6</f>
        <v>Incrementare il numero di attività a supporto degli obiettivi ed attività comuni/associate del sistema delle Camere venete</v>
      </c>
      <c r="E6" s="178"/>
      <c r="F6" s="178"/>
      <c r="G6" s="178"/>
      <c r="H6" s="178"/>
      <c r="I6" s="178"/>
      <c r="J6" s="37"/>
      <c r="K6" s="37"/>
      <c r="L6" s="161" t="s">
        <v>3</v>
      </c>
      <c r="M6" s="43" t="s">
        <v>7</v>
      </c>
      <c r="N6" s="164">
        <f>+Generale!P10</f>
        <v>0</v>
      </c>
      <c r="O6" s="164"/>
      <c r="P6" s="164"/>
      <c r="Q6" s="164"/>
      <c r="R6" s="164"/>
      <c r="S6" s="164"/>
      <c r="T6" s="37"/>
    </row>
    <row r="7" spans="1:21" ht="15" customHeight="1" x14ac:dyDescent="0.25">
      <c r="A7" s="39"/>
      <c r="B7" s="182"/>
      <c r="C7" s="18" t="s">
        <v>29</v>
      </c>
      <c r="D7" s="165" t="s">
        <v>230</v>
      </c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82"/>
      <c r="C8" s="18" t="s">
        <v>47</v>
      </c>
      <c r="D8" s="165" t="s">
        <v>72</v>
      </c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82"/>
      <c r="C9" s="18" t="s">
        <v>30</v>
      </c>
      <c r="D9" s="165" t="s">
        <v>217</v>
      </c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82"/>
      <c r="C10" s="18" t="s">
        <v>89</v>
      </c>
      <c r="D10" s="165">
        <v>88000</v>
      </c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38" t="str">
        <f>+Generale!O6</f>
        <v>032-004-001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4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19" t="s">
        <v>6</v>
      </c>
      <c r="C15" s="158" t="s">
        <v>132</v>
      </c>
      <c r="D15" s="159"/>
      <c r="E15" s="159"/>
      <c r="F15" s="159"/>
      <c r="G15" s="159"/>
      <c r="H15" s="159"/>
      <c r="I15" s="15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3.25" customHeight="1" x14ac:dyDescent="0.25">
      <c r="A16" s="39"/>
      <c r="B16" s="45" t="s">
        <v>8</v>
      </c>
      <c r="C16" s="158" t="s">
        <v>133</v>
      </c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49</v>
      </c>
      <c r="C18" s="47" t="s">
        <v>53</v>
      </c>
      <c r="D18" s="46" t="s">
        <v>134</v>
      </c>
      <c r="E18" s="48" t="s">
        <v>70</v>
      </c>
      <c r="F18" s="111">
        <v>1.2999999999999999E-2</v>
      </c>
      <c r="G18" s="49">
        <v>1.4999999999999999E-2</v>
      </c>
      <c r="H18" s="49">
        <v>0.1</v>
      </c>
      <c r="I18" s="49">
        <v>0.1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221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58" t="s">
        <v>135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1" customHeight="1" x14ac:dyDescent="0.25">
      <c r="A22" s="39"/>
      <c r="B22" s="45" t="s">
        <v>8</v>
      </c>
      <c r="C22" s="158" t="s">
        <v>137</v>
      </c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71</v>
      </c>
      <c r="C24" s="47" t="s">
        <v>54</v>
      </c>
      <c r="D24" s="46" t="s">
        <v>136</v>
      </c>
      <c r="E24" s="48" t="s">
        <v>70</v>
      </c>
      <c r="F24" s="48">
        <v>0.13</v>
      </c>
      <c r="G24" s="49">
        <f>10/60</f>
        <v>0.16666666666666666</v>
      </c>
      <c r="H24" s="49">
        <v>0.16500000000000001</v>
      </c>
      <c r="I24" s="49">
        <v>0.17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130</v>
      </c>
      <c r="C25" s="50"/>
      <c r="D25" s="24"/>
      <c r="E25" s="51" t="s">
        <v>115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58" t="s">
        <v>231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2.5" hidden="1" customHeight="1" x14ac:dyDescent="0.25">
      <c r="A28" s="39"/>
      <c r="B28" s="45" t="s">
        <v>8</v>
      </c>
      <c r="C28" s="158" t="s">
        <v>164</v>
      </c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50</v>
      </c>
      <c r="C30" s="47" t="s">
        <v>232</v>
      </c>
      <c r="D30" s="117"/>
      <c r="E30" s="116"/>
      <c r="F30" s="116"/>
      <c r="G30" s="11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9"/>
      <c r="D33" s="109"/>
      <c r="E33" s="109"/>
      <c r="F33" s="109"/>
      <c r="G33" s="109"/>
      <c r="H33" s="109"/>
      <c r="I33" s="109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1.75" hidden="1" customHeight="1" x14ac:dyDescent="0.25">
      <c r="A34" s="39"/>
      <c r="B34" s="45" t="s">
        <v>8</v>
      </c>
      <c r="C34" s="109"/>
      <c r="D34" s="109"/>
      <c r="E34" s="109"/>
      <c r="F34" s="109"/>
      <c r="G34" s="109"/>
      <c r="H34" s="109"/>
      <c r="I34" s="109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52</v>
      </c>
      <c r="C36" s="47" t="s">
        <v>54</v>
      </c>
      <c r="D36" s="46"/>
      <c r="E36" s="48" t="s">
        <v>70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143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9"/>
      <c r="D39" s="109"/>
      <c r="E39" s="109"/>
      <c r="F39" s="109"/>
      <c r="G39" s="109"/>
      <c r="H39" s="109"/>
      <c r="I39" s="109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2.5" hidden="1" customHeight="1" x14ac:dyDescent="0.25">
      <c r="A40" s="39"/>
      <c r="B40" s="45" t="s">
        <v>8</v>
      </c>
      <c r="C40" s="109"/>
      <c r="D40" s="109"/>
      <c r="E40" s="109"/>
      <c r="F40" s="109"/>
      <c r="G40" s="109"/>
      <c r="H40" s="109"/>
      <c r="I40" s="109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52</v>
      </c>
      <c r="C42" s="47" t="s">
        <v>53</v>
      </c>
      <c r="D42" s="46"/>
      <c r="E42" s="48" t="s">
        <v>70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61" t="s">
        <v>3</v>
      </c>
      <c r="C45" s="43" t="s">
        <v>7</v>
      </c>
      <c r="D45" s="178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178"/>
      <c r="F45" s="178"/>
      <c r="G45" s="178"/>
      <c r="H45" s="178"/>
      <c r="I45" s="178"/>
      <c r="J45" s="37"/>
      <c r="K45" s="37"/>
      <c r="L45" s="175" t="s">
        <v>3</v>
      </c>
      <c r="M45" s="87" t="s">
        <v>7</v>
      </c>
      <c r="N45" s="177">
        <f>+Generale!P11</f>
        <v>0</v>
      </c>
      <c r="O45" s="177"/>
      <c r="P45" s="177"/>
      <c r="Q45" s="177"/>
      <c r="R45" s="177"/>
      <c r="S45" s="177"/>
      <c r="T45" s="37"/>
    </row>
    <row r="46" spans="1:20" x14ac:dyDescent="0.25">
      <c r="A46" s="39"/>
      <c r="B46" s="162"/>
      <c r="C46" s="18" t="s">
        <v>29</v>
      </c>
      <c r="D46" s="165" t="s">
        <v>256</v>
      </c>
      <c r="E46" s="165"/>
      <c r="F46" s="165"/>
      <c r="G46" s="165"/>
      <c r="H46" s="165"/>
      <c r="I46" s="165"/>
      <c r="J46" s="37"/>
      <c r="K46" s="37"/>
      <c r="L46" s="176"/>
      <c r="M46" s="88" t="s">
        <v>29</v>
      </c>
      <c r="N46" s="165"/>
      <c r="O46" s="165"/>
      <c r="P46" s="165"/>
      <c r="Q46" s="165"/>
      <c r="R46" s="165"/>
      <c r="S46" s="165"/>
      <c r="T46" s="37"/>
    </row>
    <row r="47" spans="1:20" x14ac:dyDescent="0.25">
      <c r="A47" s="39"/>
      <c r="B47" s="162"/>
      <c r="C47" s="18" t="s">
        <v>32</v>
      </c>
      <c r="D47" s="165" t="s">
        <v>74</v>
      </c>
      <c r="E47" s="165"/>
      <c r="F47" s="165"/>
      <c r="G47" s="165"/>
      <c r="H47" s="165"/>
      <c r="I47" s="165"/>
      <c r="J47" s="37"/>
      <c r="K47" s="37"/>
      <c r="L47" s="176"/>
      <c r="M47" s="88" t="s">
        <v>32</v>
      </c>
      <c r="N47" s="165"/>
      <c r="O47" s="165"/>
      <c r="P47" s="165"/>
      <c r="Q47" s="165"/>
      <c r="R47" s="165"/>
      <c r="S47" s="165"/>
      <c r="T47" s="37"/>
    </row>
    <row r="48" spans="1:20" x14ac:dyDescent="0.25">
      <c r="A48" s="39"/>
      <c r="B48" s="162"/>
      <c r="C48" s="18" t="s">
        <v>30</v>
      </c>
      <c r="D48" s="165" t="s">
        <v>158</v>
      </c>
      <c r="E48" s="165"/>
      <c r="F48" s="165"/>
      <c r="G48" s="165"/>
      <c r="H48" s="165"/>
      <c r="I48" s="165"/>
      <c r="J48" s="37"/>
      <c r="K48" s="37"/>
      <c r="L48" s="176"/>
      <c r="M48" s="88" t="s">
        <v>30</v>
      </c>
      <c r="N48" s="165"/>
      <c r="O48" s="165"/>
      <c r="P48" s="165"/>
      <c r="Q48" s="165"/>
      <c r="R48" s="165"/>
      <c r="S48" s="165"/>
      <c r="T48" s="37"/>
    </row>
    <row r="49" spans="1:20" x14ac:dyDescent="0.25">
      <c r="A49" s="39"/>
      <c r="B49" s="162"/>
      <c r="C49" s="18" t="s">
        <v>31</v>
      </c>
      <c r="D49" s="165">
        <v>80000</v>
      </c>
      <c r="E49" s="165"/>
      <c r="F49" s="165"/>
      <c r="G49" s="165"/>
      <c r="H49" s="165"/>
      <c r="I49" s="165"/>
      <c r="J49" s="37"/>
      <c r="K49" s="37"/>
      <c r="L49" s="176"/>
      <c r="M49" s="88" t="s">
        <v>31</v>
      </c>
      <c r="N49" s="165"/>
      <c r="O49" s="165"/>
      <c r="P49" s="165"/>
      <c r="Q49" s="165"/>
      <c r="R49" s="165"/>
      <c r="S49" s="165"/>
      <c r="T49" s="37"/>
    </row>
    <row r="50" spans="1:20" ht="15.75" x14ac:dyDescent="0.25">
      <c r="A50" s="39"/>
      <c r="B50" s="38" t="str">
        <f>+Generale!O7</f>
        <v>032-004-002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3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66"/>
      <c r="M53" s="167"/>
      <c r="N53" s="167"/>
      <c r="O53" s="167"/>
      <c r="P53" s="167"/>
      <c r="Q53" s="167"/>
      <c r="R53" s="167"/>
      <c r="S53" s="167"/>
      <c r="T53" s="37"/>
    </row>
    <row r="54" spans="1:20" ht="21.75" customHeight="1" x14ac:dyDescent="0.25">
      <c r="A54" s="39"/>
      <c r="B54" s="19" t="s">
        <v>6</v>
      </c>
      <c r="C54" s="158" t="s">
        <v>159</v>
      </c>
      <c r="D54" s="180"/>
      <c r="E54" s="180"/>
      <c r="F54" s="180"/>
      <c r="G54" s="180"/>
      <c r="H54" s="180"/>
      <c r="I54" s="181"/>
      <c r="J54" s="37"/>
      <c r="K54" s="37"/>
      <c r="L54" s="77" t="s">
        <v>6</v>
      </c>
      <c r="M54" s="158" t="s">
        <v>14</v>
      </c>
      <c r="N54" s="159"/>
      <c r="O54" s="159"/>
      <c r="P54" s="159"/>
      <c r="Q54" s="159"/>
      <c r="R54" s="159"/>
      <c r="S54" s="160"/>
      <c r="T54" s="37"/>
    </row>
    <row r="55" spans="1:20" ht="21.75" customHeight="1" x14ac:dyDescent="0.25">
      <c r="A55" s="39"/>
      <c r="B55" s="45" t="s">
        <v>8</v>
      </c>
      <c r="C55" s="158" t="s">
        <v>257</v>
      </c>
      <c r="D55" s="180"/>
      <c r="E55" s="180"/>
      <c r="F55" s="180"/>
      <c r="G55" s="180"/>
      <c r="H55" s="180"/>
      <c r="I55" s="181"/>
      <c r="J55" s="37"/>
      <c r="K55" s="37"/>
      <c r="L55" s="74" t="s">
        <v>8</v>
      </c>
      <c r="M55" s="158"/>
      <c r="N55" s="159"/>
      <c r="O55" s="159"/>
      <c r="P55" s="159"/>
      <c r="Q55" s="159"/>
      <c r="R55" s="159"/>
      <c r="S55" s="160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71</v>
      </c>
      <c r="C57" s="47" t="s">
        <v>54</v>
      </c>
      <c r="D57" s="46" t="s">
        <v>254</v>
      </c>
      <c r="E57" s="48"/>
      <c r="F57" s="48" t="s">
        <v>192</v>
      </c>
      <c r="G57" s="49">
        <v>0.16</v>
      </c>
      <c r="H57" s="118">
        <v>0.1449</v>
      </c>
      <c r="I57" s="49">
        <v>0.14000000000000001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146</v>
      </c>
      <c r="C58" s="50" t="s">
        <v>13</v>
      </c>
      <c r="D58" s="24"/>
      <c r="E58" s="51" t="s">
        <v>255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58" t="s">
        <v>142</v>
      </c>
      <c r="D60" s="180"/>
      <c r="E60" s="180"/>
      <c r="F60" s="180"/>
      <c r="G60" s="180"/>
      <c r="H60" s="180"/>
      <c r="I60" s="181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3.25" customHeight="1" x14ac:dyDescent="0.25">
      <c r="A61" s="39"/>
      <c r="B61" s="45" t="s">
        <v>8</v>
      </c>
      <c r="C61" s="158" t="s">
        <v>220</v>
      </c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71</v>
      </c>
      <c r="C63" s="47" t="s">
        <v>54</v>
      </c>
      <c r="D63" s="46" t="s">
        <v>144</v>
      </c>
      <c r="E63" s="48"/>
      <c r="F63" s="149">
        <v>0.32300000000000001</v>
      </c>
      <c r="G63" s="49">
        <v>0.33900000000000002</v>
      </c>
      <c r="H63" s="49">
        <v>0.36699999999999999</v>
      </c>
      <c r="I63" s="49">
        <v>0.35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260</v>
      </c>
      <c r="C64" s="50" t="s">
        <v>13</v>
      </c>
      <c r="D64" s="24"/>
      <c r="E64" s="51" t="s">
        <v>143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58" t="s">
        <v>160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2.5" customHeight="1" x14ac:dyDescent="0.25">
      <c r="A67" s="39"/>
      <c r="B67" s="45" t="s">
        <v>8</v>
      </c>
      <c r="C67" s="158" t="s">
        <v>161</v>
      </c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242</v>
      </c>
      <c r="C69" s="47" t="s">
        <v>53</v>
      </c>
      <c r="D69" s="46" t="s">
        <v>162</v>
      </c>
      <c r="E69" s="48"/>
      <c r="F69" s="123">
        <v>245</v>
      </c>
      <c r="G69" s="121">
        <v>290</v>
      </c>
      <c r="H69" s="121">
        <v>320</v>
      </c>
      <c r="I69" s="121">
        <v>350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115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58" t="s">
        <v>14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3.25" customHeight="1" x14ac:dyDescent="0.25">
      <c r="A73" s="39"/>
      <c r="B73" s="45" t="s">
        <v>8</v>
      </c>
      <c r="C73" s="158"/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1.75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83</v>
      </c>
      <c r="D84" s="172"/>
      <c r="E84" s="172"/>
      <c r="F84" s="172"/>
      <c r="G84" s="172"/>
      <c r="H84" s="172"/>
      <c r="I84" s="172"/>
      <c r="J84" s="59"/>
      <c r="K84" s="60"/>
      <c r="L84" s="57" t="s">
        <v>4</v>
      </c>
      <c r="M84" s="172" t="s">
        <v>83</v>
      </c>
      <c r="N84" s="172"/>
      <c r="O84" s="172"/>
      <c r="P84" s="172"/>
      <c r="Q84" s="172"/>
      <c r="R84" s="172"/>
      <c r="S84" s="172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2" t="s">
        <v>85</v>
      </c>
      <c r="D86" s="172"/>
      <c r="E86" s="172"/>
      <c r="F86" s="172"/>
      <c r="G86" s="172"/>
      <c r="H86" s="172"/>
      <c r="I86" s="172"/>
      <c r="J86" s="59"/>
      <c r="K86" s="60"/>
      <c r="L86" s="57" t="s">
        <v>5</v>
      </c>
      <c r="M86" s="172" t="s">
        <v>85</v>
      </c>
      <c r="N86" s="172"/>
      <c r="O86" s="172"/>
      <c r="P86" s="172"/>
      <c r="Q86" s="172"/>
      <c r="R86" s="172"/>
      <c r="S86" s="172"/>
      <c r="T86" s="59"/>
      <c r="U86" s="56"/>
    </row>
    <row r="87" spans="1:21" ht="15.75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61" t="s">
        <v>3</v>
      </c>
      <c r="C89" s="43" t="s">
        <v>7</v>
      </c>
      <c r="D89" s="164" t="str">
        <f>+Generale!P8</f>
        <v>Migliorare l'efficenza complessiva e la capacità di erogare servizi che rispondono ad una domanda effettiva nel mercato regionale, europeo e nazionale</v>
      </c>
      <c r="E89" s="164"/>
      <c r="F89" s="164"/>
      <c r="G89" s="164"/>
      <c r="H89" s="164"/>
      <c r="I89" s="164"/>
      <c r="J89" s="37"/>
      <c r="K89" s="37"/>
      <c r="L89" s="161" t="s">
        <v>3</v>
      </c>
      <c r="M89" s="43" t="s">
        <v>7</v>
      </c>
      <c r="N89" s="164">
        <f>+Generale!P12</f>
        <v>0</v>
      </c>
      <c r="O89" s="164"/>
      <c r="P89" s="164"/>
      <c r="Q89" s="164"/>
      <c r="R89" s="164"/>
      <c r="S89" s="164"/>
      <c r="T89" s="37"/>
    </row>
    <row r="90" spans="1:21" ht="15" customHeight="1" x14ac:dyDescent="0.25">
      <c r="A90" s="39"/>
      <c r="B90" s="162"/>
      <c r="C90" s="18" t="s">
        <v>29</v>
      </c>
      <c r="D90" s="165" t="s">
        <v>261</v>
      </c>
      <c r="E90" s="165"/>
      <c r="F90" s="165"/>
      <c r="G90" s="165"/>
      <c r="H90" s="165"/>
      <c r="I90" s="165"/>
      <c r="J90" s="37"/>
      <c r="K90" s="37"/>
      <c r="L90" s="162"/>
      <c r="M90" s="18" t="s">
        <v>29</v>
      </c>
      <c r="N90" s="165"/>
      <c r="O90" s="165"/>
      <c r="P90" s="165"/>
      <c r="Q90" s="165"/>
      <c r="R90" s="165"/>
      <c r="S90" s="165"/>
      <c r="T90" s="37"/>
    </row>
    <row r="91" spans="1:21" ht="15" customHeight="1" x14ac:dyDescent="0.25">
      <c r="A91" s="39"/>
      <c r="B91" s="162"/>
      <c r="C91" s="18" t="s">
        <v>47</v>
      </c>
      <c r="D91" s="165" t="s">
        <v>78</v>
      </c>
      <c r="E91" s="165"/>
      <c r="F91" s="165"/>
      <c r="G91" s="165"/>
      <c r="H91" s="165"/>
      <c r="I91" s="165"/>
      <c r="J91" s="37"/>
      <c r="K91" s="37"/>
      <c r="L91" s="162"/>
      <c r="M91" s="18" t="s">
        <v>48</v>
      </c>
      <c r="N91" s="165"/>
      <c r="O91" s="165"/>
      <c r="P91" s="165"/>
      <c r="Q91" s="165"/>
      <c r="R91" s="165"/>
      <c r="S91" s="165"/>
      <c r="T91" s="37"/>
    </row>
    <row r="92" spans="1:21" ht="15" customHeight="1" x14ac:dyDescent="0.25">
      <c r="A92" s="39"/>
      <c r="B92" s="162"/>
      <c r="C92" s="18" t="s">
        <v>30</v>
      </c>
      <c r="D92" s="165" t="s">
        <v>158</v>
      </c>
      <c r="E92" s="165"/>
      <c r="F92" s="165"/>
      <c r="G92" s="165"/>
      <c r="H92" s="165"/>
      <c r="I92" s="165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62"/>
      <c r="C93" s="18" t="s">
        <v>31</v>
      </c>
      <c r="D93" s="165">
        <v>180000</v>
      </c>
      <c r="E93" s="165"/>
      <c r="F93" s="165"/>
      <c r="G93" s="165"/>
      <c r="H93" s="165"/>
      <c r="I93" s="165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38" t="str">
        <f>+Generale!O8</f>
        <v>032-004-003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3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 t="s">
        <v>6</v>
      </c>
      <c r="C98" s="158" t="s">
        <v>147</v>
      </c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 t="s">
        <v>8</v>
      </c>
      <c r="C99" s="158" t="s">
        <v>148</v>
      </c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52</v>
      </c>
      <c r="C101" s="47" t="s">
        <v>54</v>
      </c>
      <c r="D101" s="46" t="s">
        <v>149</v>
      </c>
      <c r="E101" s="48" t="s">
        <v>70</v>
      </c>
      <c r="F101" s="149">
        <f>49260/8957429</f>
        <v>5.4993458502434122E-3</v>
      </c>
      <c r="G101" s="49">
        <v>6.0000000000000001E-3</v>
      </c>
      <c r="H101" s="49">
        <v>1.4999999999999999E-2</v>
      </c>
      <c r="I101" s="49">
        <v>1.4999999999999999E-2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157</v>
      </c>
      <c r="C102" s="50" t="s">
        <v>13</v>
      </c>
      <c r="D102" s="24"/>
      <c r="E102" s="51" t="s">
        <v>143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140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204" t="s">
        <v>14</v>
      </c>
      <c r="N104" s="205"/>
      <c r="O104" s="205"/>
      <c r="P104" s="205"/>
      <c r="Q104" s="205"/>
      <c r="R104" s="205"/>
      <c r="S104" s="206"/>
      <c r="T104" s="37"/>
      <c r="U104" s="1"/>
    </row>
    <row r="105" spans="1:21" ht="23.25" customHeight="1" x14ac:dyDescent="0.25">
      <c r="A105" s="39"/>
      <c r="B105" s="45" t="s">
        <v>8</v>
      </c>
      <c r="C105" s="158" t="s">
        <v>141</v>
      </c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204"/>
      <c r="N105" s="205"/>
      <c r="O105" s="205"/>
      <c r="P105" s="205"/>
      <c r="Q105" s="205"/>
      <c r="R105" s="205"/>
      <c r="S105" s="206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71</v>
      </c>
      <c r="C107" s="47" t="s">
        <v>54</v>
      </c>
      <c r="D107" s="46" t="s">
        <v>145</v>
      </c>
      <c r="E107" s="48" t="s">
        <v>70</v>
      </c>
      <c r="F107" s="111">
        <f>(8957429-(2637578+155619))/9143640</f>
        <v>0.67415515046524144</v>
      </c>
      <c r="G107" s="49">
        <f>(8957132-2814382)/9077899</f>
        <v>0.67667089047807205</v>
      </c>
      <c r="H107" s="49">
        <f>(8359232-2720889)/8463003</f>
        <v>0.66623431422628587</v>
      </c>
      <c r="I107" s="49">
        <v>0.68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157</v>
      </c>
      <c r="C108" s="50" t="s">
        <v>13</v>
      </c>
      <c r="D108" s="24"/>
      <c r="E108" s="51" t="s">
        <v>143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138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 t="s">
        <v>156</v>
      </c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71</v>
      </c>
      <c r="C113" s="47" t="s">
        <v>53</v>
      </c>
      <c r="D113" s="46" t="s">
        <v>139</v>
      </c>
      <c r="E113" s="48" t="s">
        <v>70</v>
      </c>
      <c r="F113" s="110">
        <v>28</v>
      </c>
      <c r="G113" s="151">
        <v>30</v>
      </c>
      <c r="H113" s="151">
        <v>30</v>
      </c>
      <c r="I113" s="151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130</v>
      </c>
      <c r="C114" s="50" t="s">
        <v>13</v>
      </c>
      <c r="D114" s="24"/>
      <c r="E114" s="51" t="s">
        <v>155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 t="s">
        <v>14</v>
      </c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158" t="s">
        <v>14</v>
      </c>
      <c r="N122" s="159"/>
      <c r="O122" s="159"/>
      <c r="P122" s="159"/>
      <c r="Q122" s="159"/>
      <c r="R122" s="159"/>
      <c r="S122" s="160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158"/>
      <c r="N123" s="159"/>
      <c r="O123" s="159"/>
      <c r="P123" s="159"/>
      <c r="Q123" s="159"/>
      <c r="R123" s="159"/>
      <c r="S123" s="16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4">
        <f>+Generale!P9</f>
        <v>0</v>
      </c>
      <c r="E128" s="164"/>
      <c r="F128" s="164"/>
      <c r="G128" s="164"/>
      <c r="H128" s="164"/>
      <c r="I128" s="164"/>
      <c r="J128" s="37"/>
      <c r="K128" s="37"/>
      <c r="L128" s="161" t="s">
        <v>3</v>
      </c>
      <c r="M128" s="43" t="s">
        <v>7</v>
      </c>
      <c r="N128" s="163">
        <f>+Generale!P13</f>
        <v>0</v>
      </c>
      <c r="O128" s="163"/>
      <c r="P128" s="163"/>
      <c r="Q128" s="163"/>
      <c r="R128" s="163"/>
      <c r="S128" s="163"/>
      <c r="T128" s="37"/>
    </row>
    <row r="129" spans="1:21" ht="15" customHeight="1" x14ac:dyDescent="0.25">
      <c r="A129" s="39"/>
      <c r="B129" s="162"/>
      <c r="C129" s="18" t="s">
        <v>29</v>
      </c>
      <c r="D129" s="165"/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/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/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/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/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14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69"/>
      <c r="D138" s="170"/>
      <c r="E138" s="170"/>
      <c r="F138" s="170"/>
      <c r="G138" s="170"/>
      <c r="H138" s="170"/>
      <c r="I138" s="171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14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/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14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/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14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/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8:I28"/>
    <mergeCell ref="M28:S28"/>
    <mergeCell ref="M34:S34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22:I22"/>
    <mergeCell ref="M22:S22"/>
    <mergeCell ref="N9:S9"/>
    <mergeCell ref="D10:I10"/>
    <mergeCell ref="N10:S10"/>
    <mergeCell ref="B14:I14"/>
    <mergeCell ref="L14:S14"/>
    <mergeCell ref="C15:I15"/>
    <mergeCell ref="C27:I27"/>
    <mergeCell ref="M27:S27"/>
    <mergeCell ref="M33:S33"/>
    <mergeCell ref="M55:S55"/>
    <mergeCell ref="M60:S60"/>
    <mergeCell ref="M61:S61"/>
    <mergeCell ref="N49:S49"/>
    <mergeCell ref="L53:S53"/>
    <mergeCell ref="M54:S54"/>
    <mergeCell ref="L45:L49"/>
    <mergeCell ref="N45:S45"/>
    <mergeCell ref="D46:I46"/>
    <mergeCell ref="N46:S46"/>
    <mergeCell ref="D47:I47"/>
    <mergeCell ref="N47:S47"/>
    <mergeCell ref="C61:I61"/>
    <mergeCell ref="B53:I53"/>
    <mergeCell ref="C60:I60"/>
    <mergeCell ref="M39:S39"/>
    <mergeCell ref="M40:S40"/>
    <mergeCell ref="C54:I54"/>
    <mergeCell ref="D49:I49"/>
    <mergeCell ref="B45:B49"/>
    <mergeCell ref="D45:I45"/>
    <mergeCell ref="C78:I78"/>
    <mergeCell ref="M78:S78"/>
    <mergeCell ref="C79:I79"/>
    <mergeCell ref="M79:S79"/>
    <mergeCell ref="D48:I48"/>
    <mergeCell ref="N48:S48"/>
    <mergeCell ref="C55:I55"/>
    <mergeCell ref="C73:I73"/>
    <mergeCell ref="M73:S73"/>
    <mergeCell ref="C66:I66"/>
    <mergeCell ref="M72:S72"/>
    <mergeCell ref="M66:S66"/>
    <mergeCell ref="C67:I67"/>
    <mergeCell ref="M67:S67"/>
    <mergeCell ref="C72:I72"/>
    <mergeCell ref="C84:I84"/>
    <mergeCell ref="M84:S84"/>
    <mergeCell ref="D93:I93"/>
    <mergeCell ref="N93:S93"/>
    <mergeCell ref="B97:I97"/>
    <mergeCell ref="L97:S97"/>
    <mergeCell ref="C98:I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A85:B85"/>
    <mergeCell ref="C86:I86"/>
    <mergeCell ref="M86:S86"/>
    <mergeCell ref="A87:B87"/>
    <mergeCell ref="C117:I117"/>
    <mergeCell ref="M117:S117"/>
    <mergeCell ref="C122:I122"/>
    <mergeCell ref="M122:S122"/>
    <mergeCell ref="M98:S98"/>
    <mergeCell ref="C104:I104"/>
    <mergeCell ref="M104:S104"/>
    <mergeCell ref="C105:I105"/>
    <mergeCell ref="M105:S105"/>
    <mergeCell ref="C110:I110"/>
    <mergeCell ref="M110:S110"/>
    <mergeCell ref="C111:I111"/>
    <mergeCell ref="M111:S111"/>
    <mergeCell ref="C116:I116"/>
    <mergeCell ref="M116:S116"/>
    <mergeCell ref="C99:I99"/>
    <mergeCell ref="M99:S99"/>
    <mergeCell ref="C123:I123"/>
    <mergeCell ref="M123:S123"/>
    <mergeCell ref="C137:I137"/>
    <mergeCell ref="M137:S137"/>
    <mergeCell ref="B128:B132"/>
    <mergeCell ref="D128:I128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C144:I144"/>
    <mergeCell ref="M144:S144"/>
    <mergeCell ref="C138:I138"/>
    <mergeCell ref="M138:S138"/>
    <mergeCell ref="C143:I143"/>
    <mergeCell ref="M143:S143"/>
    <mergeCell ref="D130:I130"/>
    <mergeCell ref="N130:S130"/>
    <mergeCell ref="D131:I131"/>
    <mergeCell ref="N131:S131"/>
    <mergeCell ref="D132:I132"/>
    <mergeCell ref="N132:S132"/>
    <mergeCell ref="B136:I136"/>
    <mergeCell ref="L136:S136"/>
    <mergeCell ref="L128:L132"/>
    <mergeCell ref="N128:S128"/>
    <mergeCell ref="D129:I129"/>
    <mergeCell ref="N129:S129"/>
  </mergeCells>
  <phoneticPr fontId="31" type="noConversion"/>
  <conditionalFormatting sqref="B15:I20">
    <cfRule type="expression" dxfId="202" priority="77">
      <formula>$D$12&lt;1</formula>
    </cfRule>
  </conditionalFormatting>
  <conditionalFormatting sqref="B21:I26">
    <cfRule type="expression" dxfId="201" priority="76">
      <formula>$D$12&lt;2</formula>
    </cfRule>
  </conditionalFormatting>
  <conditionalFormatting sqref="B27:I32">
    <cfRule type="expression" dxfId="200" priority="75">
      <formula>$D$12&lt;3</formula>
    </cfRule>
  </conditionalFormatting>
  <conditionalFormatting sqref="B35:I38 B33:B34 C54:I55">
    <cfRule type="expression" dxfId="199" priority="74">
      <formula>$D$12&lt;4</formula>
    </cfRule>
  </conditionalFormatting>
  <conditionalFormatting sqref="B41:I43 B39:B40">
    <cfRule type="expression" dxfId="198" priority="73">
      <formula>$D$12&lt;5</formula>
    </cfRule>
  </conditionalFormatting>
  <conditionalFormatting sqref="A5:J32 A33:B34 J33:J34 C54:I55 A35:J38 A41:J43 A39:B40 J39:J40">
    <cfRule type="expression" dxfId="197" priority="72">
      <formula>$D$6=""</formula>
    </cfRule>
  </conditionalFormatting>
  <conditionalFormatting sqref="B62:I65">
    <cfRule type="expression" dxfId="196" priority="71">
      <formula>$D$51&lt;2</formula>
    </cfRule>
  </conditionalFormatting>
  <conditionalFormatting sqref="B56:I56 B58:I59 D57 F57:I57 B54:B55">
    <cfRule type="expression" dxfId="195" priority="78">
      <formula>$D$51&lt;1</formula>
    </cfRule>
  </conditionalFormatting>
  <conditionalFormatting sqref="B66:I71">
    <cfRule type="expression" dxfId="194" priority="70">
      <formula>$D$51&lt;3</formula>
    </cfRule>
  </conditionalFormatting>
  <conditionalFormatting sqref="B72:I77">
    <cfRule type="expression" dxfId="193" priority="69">
      <formula>$D$51&lt;4</formula>
    </cfRule>
  </conditionalFormatting>
  <conditionalFormatting sqref="B78:I82">
    <cfRule type="expression" dxfId="192" priority="68">
      <formula>$D$51&lt;5</formula>
    </cfRule>
  </conditionalFormatting>
  <conditionalFormatting sqref="L60:S65">
    <cfRule type="expression" dxfId="191" priority="65">
      <formula>$N$51&lt;2</formula>
    </cfRule>
  </conditionalFormatting>
  <conditionalFormatting sqref="L54:S59">
    <cfRule type="expression" dxfId="190" priority="67">
      <formula>$N$51&lt;1</formula>
    </cfRule>
  </conditionalFormatting>
  <conditionalFormatting sqref="L66:S71">
    <cfRule type="expression" dxfId="189" priority="64">
      <formula>$N$51&lt;3</formula>
    </cfRule>
  </conditionalFormatting>
  <conditionalFormatting sqref="L72:S77">
    <cfRule type="expression" dxfId="188" priority="63">
      <formula>$N$51&lt;4</formula>
    </cfRule>
  </conditionalFormatting>
  <conditionalFormatting sqref="L78:S82">
    <cfRule type="expression" dxfId="187" priority="62">
      <formula>$N$51&lt;5</formula>
    </cfRule>
  </conditionalFormatting>
  <conditionalFormatting sqref="L27:S32">
    <cfRule type="expression" dxfId="186" priority="59">
      <formula>$N$12&lt;3</formula>
    </cfRule>
  </conditionalFormatting>
  <conditionalFormatting sqref="L15:S20">
    <cfRule type="expression" dxfId="185" priority="61">
      <formula>$N$12&lt;1</formula>
    </cfRule>
  </conditionalFormatting>
  <conditionalFormatting sqref="L21:S26">
    <cfRule type="expression" dxfId="184" priority="60">
      <formula>$N$12&lt;2</formula>
    </cfRule>
  </conditionalFormatting>
  <conditionalFormatting sqref="L33:S38">
    <cfRule type="expression" dxfId="183" priority="58">
      <formula>$N$12&lt;4</formula>
    </cfRule>
  </conditionalFormatting>
  <conditionalFormatting sqref="L39:S43">
    <cfRule type="expression" dxfId="182" priority="57">
      <formula>$N$12&lt;5</formula>
    </cfRule>
  </conditionalFormatting>
  <conditionalFormatting sqref="B104:I109">
    <cfRule type="expression" dxfId="181" priority="55">
      <formula>$D$95&lt;2</formula>
    </cfRule>
  </conditionalFormatting>
  <conditionalFormatting sqref="B98:I103">
    <cfRule type="expression" dxfId="180" priority="56">
      <formula>$D$95&lt;1</formula>
    </cfRule>
  </conditionalFormatting>
  <conditionalFormatting sqref="B110:I115">
    <cfRule type="expression" dxfId="179" priority="54">
      <formula>$D$95&lt;3</formula>
    </cfRule>
  </conditionalFormatting>
  <conditionalFormatting sqref="B116:I121">
    <cfRule type="expression" dxfId="178" priority="53">
      <formula>$D$95&lt;4</formula>
    </cfRule>
  </conditionalFormatting>
  <conditionalFormatting sqref="B122:I126">
    <cfRule type="expression" dxfId="177" priority="52">
      <formula>$D$95&lt;5</formula>
    </cfRule>
  </conditionalFormatting>
  <conditionalFormatting sqref="L110:S115">
    <cfRule type="expression" dxfId="176" priority="50">
      <formula>$N$95&lt;3</formula>
    </cfRule>
  </conditionalFormatting>
  <conditionalFormatting sqref="L98:S103">
    <cfRule type="expression" dxfId="175" priority="51">
      <formula>$N$95&lt;1</formula>
    </cfRule>
  </conditionalFormatting>
  <conditionalFormatting sqref="L116:S121">
    <cfRule type="expression" dxfId="174" priority="49">
      <formula>$N$95&lt;4</formula>
    </cfRule>
  </conditionalFormatting>
  <conditionalFormatting sqref="L122:S126">
    <cfRule type="expression" dxfId="173" priority="48">
      <formula>$N$95&lt;5</formula>
    </cfRule>
  </conditionalFormatting>
  <conditionalFormatting sqref="B143:I148">
    <cfRule type="expression" dxfId="172" priority="46">
      <formula>$D$134&lt;2</formula>
    </cfRule>
  </conditionalFormatting>
  <conditionalFormatting sqref="B137:I142">
    <cfRule type="expression" dxfId="171" priority="47">
      <formula>$D$134&lt;1</formula>
    </cfRule>
  </conditionalFormatting>
  <conditionalFormatting sqref="B149:I154">
    <cfRule type="expression" dxfId="170" priority="45">
      <formula>$D$134&lt;3</formula>
    </cfRule>
  </conditionalFormatting>
  <conditionalFormatting sqref="B155:I160">
    <cfRule type="expression" dxfId="169" priority="44">
      <formula>$D$134&lt;4</formula>
    </cfRule>
  </conditionalFormatting>
  <conditionalFormatting sqref="B161:I165">
    <cfRule type="expression" dxfId="168" priority="43">
      <formula>$D$134&lt;5</formula>
    </cfRule>
  </conditionalFormatting>
  <conditionalFormatting sqref="L149:S154">
    <cfRule type="expression" dxfId="167" priority="40">
      <formula>$N$134&lt;3</formula>
    </cfRule>
  </conditionalFormatting>
  <conditionalFormatting sqref="L137:S142">
    <cfRule type="expression" dxfId="166" priority="42">
      <formula>$N$134&lt;1</formula>
    </cfRule>
  </conditionalFormatting>
  <conditionalFormatting sqref="L143:S148">
    <cfRule type="expression" dxfId="165" priority="41">
      <formula>$N$134&lt;2</formula>
    </cfRule>
  </conditionalFormatting>
  <conditionalFormatting sqref="L155:S160">
    <cfRule type="expression" dxfId="164" priority="39">
      <formula>$N$134&lt;4</formula>
    </cfRule>
  </conditionalFormatting>
  <conditionalFormatting sqref="L161:S165">
    <cfRule type="expression" dxfId="163" priority="38">
      <formula>$N$134&lt;5</formula>
    </cfRule>
  </conditionalFormatting>
  <conditionalFormatting sqref="A128:A166">
    <cfRule type="expression" dxfId="162" priority="37">
      <formula>$B$133=""</formula>
    </cfRule>
  </conditionalFormatting>
  <conditionalFormatting sqref="T5:T83 T88:T166">
    <cfRule type="expression" dxfId="161" priority="36">
      <formula>$L$11=""</formula>
    </cfRule>
  </conditionalFormatting>
  <conditionalFormatting sqref="F56">
    <cfRule type="expression" dxfId="160" priority="34">
      <formula>$B$50=""</formula>
    </cfRule>
  </conditionalFormatting>
  <conditionalFormatting sqref="F56">
    <cfRule type="expression" dxfId="159" priority="35">
      <formula>$D$51&lt;1</formula>
    </cfRule>
  </conditionalFormatting>
  <conditionalFormatting sqref="K128:T166">
    <cfRule type="expression" dxfId="158" priority="33">
      <formula>$L$133=""</formula>
    </cfRule>
  </conditionalFormatting>
  <conditionalFormatting sqref="A45:J53 A56:J59 A54:B55 J54:J55 A62:J83 J60:J61 A60:A61">
    <cfRule type="expression" dxfId="157" priority="20">
      <formula>$B$50=""</formula>
    </cfRule>
  </conditionalFormatting>
  <conditionalFormatting sqref="A88:J127">
    <cfRule type="expression" dxfId="156" priority="31">
      <formula>$B$94=""</formula>
    </cfRule>
  </conditionalFormatting>
  <conditionalFormatting sqref="A128:J166">
    <cfRule type="expression" dxfId="155" priority="30">
      <formula>$B$133=""</formula>
    </cfRule>
  </conditionalFormatting>
  <conditionalFormatting sqref="L1:S3">
    <cfRule type="expression" dxfId="154" priority="29">
      <formula>$L$11=""</formula>
    </cfRule>
  </conditionalFormatting>
  <conditionalFormatting sqref="N8:S8">
    <cfRule type="expression" dxfId="153" priority="28">
      <formula>$D$6=""</formula>
    </cfRule>
  </conditionalFormatting>
  <conditionalFormatting sqref="N47:S47">
    <cfRule type="expression" dxfId="152" priority="27">
      <formula>$D$6=""</formula>
    </cfRule>
  </conditionalFormatting>
  <conditionalFormatting sqref="N91:S91">
    <cfRule type="expression" dxfId="151" priority="26">
      <formula>$D$6=""</formula>
    </cfRule>
  </conditionalFormatting>
  <conditionalFormatting sqref="N130:S130">
    <cfRule type="expression" dxfId="150" priority="25">
      <formula>$D$6=""</formula>
    </cfRule>
  </conditionalFormatting>
  <conditionalFormatting sqref="D130:I130">
    <cfRule type="expression" dxfId="149" priority="24">
      <formula>$D$6=""</formula>
    </cfRule>
  </conditionalFormatting>
  <conditionalFormatting sqref="D91:I91">
    <cfRule type="expression" dxfId="148" priority="23">
      <formula>$D$6=""</formula>
    </cfRule>
  </conditionalFormatting>
  <conditionalFormatting sqref="D47:I47">
    <cfRule type="expression" dxfId="147" priority="22">
      <formula>$D$6=""</formula>
    </cfRule>
  </conditionalFormatting>
  <conditionalFormatting sqref="C57">
    <cfRule type="expression" dxfId="146" priority="21">
      <formula>$D$12&lt;1</formula>
    </cfRule>
  </conditionalFormatting>
  <conditionalFormatting sqref="B57">
    <cfRule type="expression" dxfId="145" priority="32">
      <formula>$D$51&lt;1</formula>
    </cfRule>
  </conditionalFormatting>
  <conditionalFormatting sqref="E57">
    <cfRule type="expression" dxfId="144" priority="19">
      <formula>$D$12&lt;1</formula>
    </cfRule>
  </conditionalFormatting>
  <conditionalFormatting sqref="K5:S44">
    <cfRule type="expression" dxfId="143" priority="18">
      <formula>$L$11=""</formula>
    </cfRule>
  </conditionalFormatting>
  <conditionalFormatting sqref="L104:S109">
    <cfRule type="expression" dxfId="142" priority="17">
      <formula>$N$95&lt;2</formula>
    </cfRule>
  </conditionalFormatting>
  <conditionalFormatting sqref="K45:T83">
    <cfRule type="expression" dxfId="141" priority="16">
      <formula>$L$50=""</formula>
    </cfRule>
  </conditionalFormatting>
  <conditionalFormatting sqref="K88:T127">
    <cfRule type="expression" dxfId="140" priority="15">
      <formula>$L$94=""</formula>
    </cfRule>
  </conditionalFormatting>
  <conditionalFormatting sqref="L84:S86">
    <cfRule type="expression" dxfId="139" priority="14">
      <formula>$L$94=""</formula>
    </cfRule>
  </conditionalFormatting>
  <conditionalFormatting sqref="A84:J87">
    <cfRule type="expression" dxfId="138" priority="13">
      <formula>$B$94=""</formula>
    </cfRule>
  </conditionalFormatting>
  <conditionalFormatting sqref="C60:I60">
    <cfRule type="expression" dxfId="137" priority="7">
      <formula>$D$12&lt;4</formula>
    </cfRule>
  </conditionalFormatting>
  <conditionalFormatting sqref="C60:I60">
    <cfRule type="expression" dxfId="136" priority="6">
      <formula>$D$6=""</formula>
    </cfRule>
  </conditionalFormatting>
  <conditionalFormatting sqref="B60">
    <cfRule type="expression" dxfId="135" priority="8">
      <formula>$D$51&lt;1</formula>
    </cfRule>
  </conditionalFormatting>
  <conditionalFormatting sqref="B60">
    <cfRule type="expression" dxfId="134" priority="5">
      <formula>$B$50=""</formula>
    </cfRule>
  </conditionalFormatting>
  <conditionalFormatting sqref="C61:I61">
    <cfRule type="expression" dxfId="133" priority="3">
      <formula>$D$12&lt;4</formula>
    </cfRule>
  </conditionalFormatting>
  <conditionalFormatting sqref="C61:I61">
    <cfRule type="expression" dxfId="132" priority="2">
      <formula>$D$6=""</formula>
    </cfRule>
  </conditionalFormatting>
  <conditionalFormatting sqref="B61">
    <cfRule type="expression" dxfId="131" priority="4">
      <formula>$D$51&lt;1</formula>
    </cfRule>
  </conditionalFormatting>
  <conditionalFormatting sqref="B61">
    <cfRule type="expression" dxfId="130" priority="1">
      <formula>$B$50=""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166"/>
  <sheetViews>
    <sheetView topLeftCell="A10" zoomScale="80" zoomScaleNormal="80" workbookViewId="0">
      <selection activeCell="L34" sqref="L34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86</v>
      </c>
      <c r="D1" s="172"/>
      <c r="E1" s="172"/>
      <c r="F1" s="172"/>
      <c r="G1" s="172"/>
      <c r="H1" s="172"/>
      <c r="I1" s="172"/>
      <c r="J1" s="59"/>
      <c r="K1" s="60"/>
      <c r="L1" s="57" t="s">
        <v>4</v>
      </c>
      <c r="M1" s="172" t="s">
        <v>86</v>
      </c>
      <c r="N1" s="172"/>
      <c r="O1" s="172"/>
      <c r="P1" s="172"/>
      <c r="Q1" s="172"/>
      <c r="R1" s="172"/>
      <c r="S1" s="172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2" t="s">
        <v>87</v>
      </c>
      <c r="D3" s="172"/>
      <c r="E3" s="172"/>
      <c r="F3" s="172"/>
      <c r="G3" s="172"/>
      <c r="H3" s="172"/>
      <c r="I3" s="172"/>
      <c r="J3" s="59"/>
      <c r="K3" s="60"/>
      <c r="L3" s="57" t="s">
        <v>5</v>
      </c>
      <c r="M3" s="172" t="s">
        <v>87</v>
      </c>
      <c r="N3" s="172"/>
      <c r="O3" s="172"/>
      <c r="P3" s="172"/>
      <c r="Q3" s="172"/>
      <c r="R3" s="172"/>
      <c r="S3" s="172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2" t="s">
        <v>3</v>
      </c>
      <c r="C6" s="18" t="s">
        <v>7</v>
      </c>
      <c r="D6" s="178">
        <f>+Generale!S6</f>
        <v>0</v>
      </c>
      <c r="E6" s="178"/>
      <c r="F6" s="178"/>
      <c r="G6" s="178"/>
      <c r="H6" s="178"/>
      <c r="I6" s="178"/>
      <c r="J6" s="37"/>
      <c r="K6" s="37"/>
      <c r="L6" s="161" t="s">
        <v>3</v>
      </c>
      <c r="M6" s="43" t="s">
        <v>7</v>
      </c>
      <c r="N6" s="163">
        <f>+Generale!S10</f>
        <v>0</v>
      </c>
      <c r="O6" s="163"/>
      <c r="P6" s="163"/>
      <c r="Q6" s="163"/>
      <c r="R6" s="163"/>
      <c r="S6" s="163"/>
      <c r="T6" s="37"/>
    </row>
    <row r="7" spans="1:21" ht="15" customHeight="1" x14ac:dyDescent="0.25">
      <c r="A7" s="39"/>
      <c r="B7" s="182"/>
      <c r="C7" s="18" t="s">
        <v>29</v>
      </c>
      <c r="D7" s="165"/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82"/>
      <c r="C8" s="18" t="s">
        <v>47</v>
      </c>
      <c r="D8" s="165"/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82"/>
      <c r="C9" s="18" t="s">
        <v>30</v>
      </c>
      <c r="D9" s="165"/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82"/>
      <c r="C10" s="18" t="s">
        <v>89</v>
      </c>
      <c r="D10" s="165"/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1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19" t="s">
        <v>6</v>
      </c>
      <c r="C15" s="158" t="s">
        <v>14</v>
      </c>
      <c r="D15" s="159"/>
      <c r="E15" s="159"/>
      <c r="F15" s="159"/>
      <c r="G15" s="159"/>
      <c r="H15" s="159"/>
      <c r="I15" s="15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3.25" customHeight="1" x14ac:dyDescent="0.25">
      <c r="A16" s="39"/>
      <c r="B16" s="45" t="s">
        <v>8</v>
      </c>
      <c r="C16" s="158"/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58" t="s">
        <v>14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1" customHeight="1" x14ac:dyDescent="0.25">
      <c r="A22" s="39"/>
      <c r="B22" s="45" t="s">
        <v>8</v>
      </c>
      <c r="C22" s="179"/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58" t="s">
        <v>14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1.75" customHeight="1" x14ac:dyDescent="0.25">
      <c r="A28" s="39"/>
      <c r="B28" s="45" t="s">
        <v>8</v>
      </c>
      <c r="C28" s="179"/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58" t="s">
        <v>14</v>
      </c>
      <c r="D33" s="180"/>
      <c r="E33" s="180"/>
      <c r="F33" s="180"/>
      <c r="G33" s="180"/>
      <c r="H33" s="180"/>
      <c r="I33" s="181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1" customHeight="1" x14ac:dyDescent="0.25">
      <c r="A34" s="39"/>
      <c r="B34" s="45" t="s">
        <v>8</v>
      </c>
      <c r="C34" s="179"/>
      <c r="D34" s="180"/>
      <c r="E34" s="180"/>
      <c r="F34" s="180"/>
      <c r="G34" s="180"/>
      <c r="H34" s="180"/>
      <c r="I34" s="181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58" t="s">
        <v>14</v>
      </c>
      <c r="D39" s="180"/>
      <c r="E39" s="180"/>
      <c r="F39" s="180"/>
      <c r="G39" s="180"/>
      <c r="H39" s="180"/>
      <c r="I39" s="181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1" customHeight="1" x14ac:dyDescent="0.25">
      <c r="A40" s="39"/>
      <c r="B40" s="45" t="s">
        <v>8</v>
      </c>
      <c r="C40" s="179"/>
      <c r="D40" s="180"/>
      <c r="E40" s="180"/>
      <c r="F40" s="180"/>
      <c r="G40" s="180"/>
      <c r="H40" s="180"/>
      <c r="I40" s="181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61" t="s">
        <v>3</v>
      </c>
      <c r="C45" s="43" t="s">
        <v>7</v>
      </c>
      <c r="D45" s="178">
        <f>+Generale!S7</f>
        <v>0</v>
      </c>
      <c r="E45" s="178"/>
      <c r="F45" s="178"/>
      <c r="G45" s="178"/>
      <c r="H45" s="178"/>
      <c r="I45" s="178"/>
      <c r="J45" s="37"/>
      <c r="K45" s="37"/>
      <c r="L45" s="175" t="s">
        <v>3</v>
      </c>
      <c r="M45" s="87" t="s">
        <v>7</v>
      </c>
      <c r="N45" s="177">
        <f>+Generale!S11</f>
        <v>0</v>
      </c>
      <c r="O45" s="177"/>
      <c r="P45" s="177"/>
      <c r="Q45" s="177"/>
      <c r="R45" s="177"/>
      <c r="S45" s="177"/>
      <c r="T45" s="37"/>
    </row>
    <row r="46" spans="1:20" x14ac:dyDescent="0.25">
      <c r="A46" s="39"/>
      <c r="B46" s="162"/>
      <c r="C46" s="18" t="s">
        <v>29</v>
      </c>
      <c r="D46" s="165"/>
      <c r="E46" s="165"/>
      <c r="F46" s="165"/>
      <c r="G46" s="165"/>
      <c r="H46" s="165"/>
      <c r="I46" s="165"/>
      <c r="J46" s="37"/>
      <c r="K46" s="37"/>
      <c r="L46" s="176"/>
      <c r="M46" s="88" t="s">
        <v>29</v>
      </c>
      <c r="N46" s="165"/>
      <c r="O46" s="165"/>
      <c r="P46" s="165"/>
      <c r="Q46" s="165"/>
      <c r="R46" s="165"/>
      <c r="S46" s="165"/>
      <c r="T46" s="37"/>
    </row>
    <row r="47" spans="1:20" x14ac:dyDescent="0.25">
      <c r="A47" s="39"/>
      <c r="B47" s="162"/>
      <c r="C47" s="18" t="s">
        <v>32</v>
      </c>
      <c r="D47" s="165"/>
      <c r="E47" s="165"/>
      <c r="F47" s="165"/>
      <c r="G47" s="165"/>
      <c r="H47" s="165"/>
      <c r="I47" s="165"/>
      <c r="J47" s="37"/>
      <c r="K47" s="37"/>
      <c r="L47" s="176"/>
      <c r="M47" s="88" t="s">
        <v>32</v>
      </c>
      <c r="N47" s="165"/>
      <c r="O47" s="165"/>
      <c r="P47" s="165"/>
      <c r="Q47" s="165"/>
      <c r="R47" s="165"/>
      <c r="S47" s="165"/>
      <c r="T47" s="37"/>
    </row>
    <row r="48" spans="1:20" x14ac:dyDescent="0.25">
      <c r="A48" s="39"/>
      <c r="B48" s="162"/>
      <c r="C48" s="18" t="s">
        <v>30</v>
      </c>
      <c r="D48" s="165"/>
      <c r="E48" s="165"/>
      <c r="F48" s="165"/>
      <c r="G48" s="165"/>
      <c r="H48" s="165"/>
      <c r="I48" s="165"/>
      <c r="J48" s="37"/>
      <c r="K48" s="37"/>
      <c r="L48" s="176"/>
      <c r="M48" s="88" t="s">
        <v>30</v>
      </c>
      <c r="N48" s="165"/>
      <c r="O48" s="165"/>
      <c r="P48" s="165"/>
      <c r="Q48" s="165"/>
      <c r="R48" s="165"/>
      <c r="S48" s="165"/>
      <c r="T48" s="37"/>
    </row>
    <row r="49" spans="1:20" x14ac:dyDescent="0.25">
      <c r="A49" s="39"/>
      <c r="B49" s="162"/>
      <c r="C49" s="18" t="s">
        <v>31</v>
      </c>
      <c r="D49" s="165"/>
      <c r="E49" s="165"/>
      <c r="F49" s="165"/>
      <c r="G49" s="165"/>
      <c r="H49" s="165"/>
      <c r="I49" s="165"/>
      <c r="J49" s="37"/>
      <c r="K49" s="37"/>
      <c r="L49" s="176"/>
      <c r="M49" s="88" t="s">
        <v>31</v>
      </c>
      <c r="N49" s="165"/>
      <c r="O49" s="165"/>
      <c r="P49" s="165"/>
      <c r="Q49" s="165"/>
      <c r="R49" s="165"/>
      <c r="S49" s="165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/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66"/>
      <c r="M53" s="167"/>
      <c r="N53" s="167"/>
      <c r="O53" s="167"/>
      <c r="P53" s="167"/>
      <c r="Q53" s="167"/>
      <c r="R53" s="167"/>
      <c r="S53" s="167"/>
      <c r="T53" s="37"/>
    </row>
    <row r="54" spans="1:20" ht="21" customHeight="1" x14ac:dyDescent="0.25">
      <c r="A54" s="39"/>
      <c r="B54" s="19" t="s">
        <v>6</v>
      </c>
      <c r="C54" s="158" t="s">
        <v>14</v>
      </c>
      <c r="D54" s="159"/>
      <c r="E54" s="159"/>
      <c r="F54" s="159"/>
      <c r="G54" s="159"/>
      <c r="H54" s="159"/>
      <c r="I54" s="160"/>
      <c r="J54" s="37"/>
      <c r="K54" s="37"/>
      <c r="L54" s="77" t="s">
        <v>6</v>
      </c>
      <c r="M54" s="158" t="s">
        <v>14</v>
      </c>
      <c r="N54" s="159"/>
      <c r="O54" s="159"/>
      <c r="P54" s="159"/>
      <c r="Q54" s="159"/>
      <c r="R54" s="159"/>
      <c r="S54" s="160"/>
      <c r="T54" s="37"/>
    </row>
    <row r="55" spans="1:20" ht="21" customHeight="1" x14ac:dyDescent="0.25">
      <c r="A55" s="39"/>
      <c r="B55" s="45" t="s">
        <v>8</v>
      </c>
      <c r="C55" s="158"/>
      <c r="D55" s="159"/>
      <c r="E55" s="159"/>
      <c r="F55" s="159"/>
      <c r="G55" s="159"/>
      <c r="H55" s="159"/>
      <c r="I55" s="160"/>
      <c r="J55" s="37"/>
      <c r="K55" s="37"/>
      <c r="L55" s="74" t="s">
        <v>8</v>
      </c>
      <c r="M55" s="158"/>
      <c r="N55" s="159"/>
      <c r="O55" s="159"/>
      <c r="P55" s="159"/>
      <c r="Q55" s="159"/>
      <c r="R55" s="159"/>
      <c r="S55" s="160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58" t="s">
        <v>14</v>
      </c>
      <c r="D60" s="159"/>
      <c r="E60" s="159"/>
      <c r="F60" s="159"/>
      <c r="G60" s="159"/>
      <c r="H60" s="159"/>
      <c r="I60" s="160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1" customHeight="1" x14ac:dyDescent="0.25">
      <c r="A61" s="39"/>
      <c r="B61" s="45" t="s">
        <v>8</v>
      </c>
      <c r="C61" s="158"/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58" t="s">
        <v>14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1" customHeight="1" x14ac:dyDescent="0.25">
      <c r="A67" s="39"/>
      <c r="B67" s="45" t="s">
        <v>8</v>
      </c>
      <c r="C67" s="158"/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58" t="s">
        <v>14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1.75" customHeight="1" x14ac:dyDescent="0.25">
      <c r="A73" s="39"/>
      <c r="B73" s="45" t="s">
        <v>8</v>
      </c>
      <c r="C73" s="158"/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1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86</v>
      </c>
      <c r="D84" s="172"/>
      <c r="E84" s="172"/>
      <c r="F84" s="172"/>
      <c r="G84" s="172"/>
      <c r="H84" s="172"/>
      <c r="I84" s="172"/>
      <c r="J84" s="59"/>
      <c r="K84" s="60"/>
      <c r="L84" s="57" t="s">
        <v>4</v>
      </c>
      <c r="M84" s="172" t="s">
        <v>86</v>
      </c>
      <c r="N84" s="172"/>
      <c r="O84" s="172"/>
      <c r="P84" s="172"/>
      <c r="Q84" s="172"/>
      <c r="R84" s="172"/>
      <c r="S84" s="172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2" t="s">
        <v>87</v>
      </c>
      <c r="D86" s="172"/>
      <c r="E86" s="172"/>
      <c r="F86" s="172"/>
      <c r="G86" s="172"/>
      <c r="H86" s="172"/>
      <c r="I86" s="172"/>
      <c r="J86" s="59"/>
      <c r="K86" s="60"/>
      <c r="L86" s="57" t="s">
        <v>5</v>
      </c>
      <c r="M86" s="172" t="s">
        <v>87</v>
      </c>
      <c r="N86" s="172"/>
      <c r="O86" s="172"/>
      <c r="P86" s="172"/>
      <c r="Q86" s="172"/>
      <c r="R86" s="172"/>
      <c r="S86" s="172"/>
      <c r="T86" s="59"/>
      <c r="U86" s="56"/>
    </row>
    <row r="87" spans="1:21" ht="15.75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61" t="s">
        <v>3</v>
      </c>
      <c r="C89" s="43" t="s">
        <v>7</v>
      </c>
      <c r="D89" s="164">
        <f>+Generale!S8</f>
        <v>0</v>
      </c>
      <c r="E89" s="164"/>
      <c r="F89" s="164"/>
      <c r="G89" s="164"/>
      <c r="H89" s="164"/>
      <c r="I89" s="164"/>
      <c r="J89" s="37"/>
      <c r="K89" s="37"/>
      <c r="L89" s="161" t="s">
        <v>3</v>
      </c>
      <c r="M89" s="43" t="s">
        <v>7</v>
      </c>
      <c r="N89" s="163">
        <f>+Generale!S12</f>
        <v>0</v>
      </c>
      <c r="O89" s="163"/>
      <c r="P89" s="163"/>
      <c r="Q89" s="163"/>
      <c r="R89" s="163"/>
      <c r="S89" s="163"/>
      <c r="T89" s="37"/>
    </row>
    <row r="90" spans="1:21" ht="15" customHeight="1" x14ac:dyDescent="0.25">
      <c r="A90" s="39"/>
      <c r="B90" s="162"/>
      <c r="C90" s="18" t="s">
        <v>29</v>
      </c>
      <c r="D90" s="178"/>
      <c r="E90" s="178"/>
      <c r="F90" s="178"/>
      <c r="G90" s="178"/>
      <c r="H90" s="178"/>
      <c r="I90" s="178"/>
      <c r="J90" s="37"/>
      <c r="K90" s="37"/>
      <c r="L90" s="162"/>
      <c r="M90" s="18" t="s">
        <v>29</v>
      </c>
      <c r="N90" s="165"/>
      <c r="O90" s="165"/>
      <c r="P90" s="165"/>
      <c r="Q90" s="165"/>
      <c r="R90" s="165"/>
      <c r="S90" s="165"/>
      <c r="T90" s="37"/>
    </row>
    <row r="91" spans="1:21" ht="15" customHeight="1" x14ac:dyDescent="0.25">
      <c r="A91" s="39"/>
      <c r="B91" s="162"/>
      <c r="C91" s="18" t="s">
        <v>47</v>
      </c>
      <c r="D91" s="165"/>
      <c r="E91" s="165"/>
      <c r="F91" s="165"/>
      <c r="G91" s="165"/>
      <c r="H91" s="165"/>
      <c r="I91" s="165"/>
      <c r="J91" s="37"/>
      <c r="K91" s="37"/>
      <c r="L91" s="162"/>
      <c r="M91" s="18" t="s">
        <v>48</v>
      </c>
      <c r="N91" s="165"/>
      <c r="O91" s="165"/>
      <c r="P91" s="165"/>
      <c r="Q91" s="165"/>
      <c r="R91" s="165"/>
      <c r="S91" s="165"/>
      <c r="T91" s="37"/>
    </row>
    <row r="92" spans="1:21" ht="15" customHeight="1" x14ac:dyDescent="0.25">
      <c r="A92" s="39"/>
      <c r="B92" s="162"/>
      <c r="C92" s="18" t="s">
        <v>30</v>
      </c>
      <c r="D92" s="178"/>
      <c r="E92" s="178"/>
      <c r="F92" s="178"/>
      <c r="G92" s="178"/>
      <c r="H92" s="178"/>
      <c r="I92" s="178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62"/>
      <c r="C93" s="18" t="s">
        <v>31</v>
      </c>
      <c r="D93" s="178"/>
      <c r="E93" s="178"/>
      <c r="F93" s="178"/>
      <c r="G93" s="178"/>
      <c r="H93" s="178"/>
      <c r="I93" s="178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4"/>
      <c r="E95" s="6" t="s">
        <v>33</v>
      </c>
      <c r="F95" s="54"/>
      <c r="G95" s="54"/>
      <c r="H95" s="54"/>
      <c r="I95" s="54"/>
      <c r="J95" s="37"/>
      <c r="K95" s="37"/>
      <c r="M95" s="84" t="s">
        <v>28</v>
      </c>
      <c r="N95" s="90"/>
      <c r="O95" s="85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 t="s">
        <v>6</v>
      </c>
      <c r="C98" s="158" t="s">
        <v>14</v>
      </c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 t="s">
        <v>8</v>
      </c>
      <c r="C99" s="158"/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14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158" t="s">
        <v>14</v>
      </c>
      <c r="N104" s="159"/>
      <c r="O104" s="159"/>
      <c r="P104" s="159"/>
      <c r="Q104" s="159"/>
      <c r="R104" s="159"/>
      <c r="S104" s="160"/>
      <c r="T104" s="37"/>
      <c r="U104" s="1"/>
    </row>
    <row r="105" spans="1:21" ht="23.25" customHeight="1" x14ac:dyDescent="0.25">
      <c r="A105" s="39"/>
      <c r="B105" s="45" t="s">
        <v>8</v>
      </c>
      <c r="C105" s="158"/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158"/>
      <c r="N105" s="159"/>
      <c r="O105" s="159"/>
      <c r="P105" s="159"/>
      <c r="Q105" s="159"/>
      <c r="R105" s="159"/>
      <c r="S105" s="16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14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/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 t="s">
        <v>14</v>
      </c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204" t="s">
        <v>14</v>
      </c>
      <c r="N122" s="205"/>
      <c r="O122" s="205"/>
      <c r="P122" s="205"/>
      <c r="Q122" s="205"/>
      <c r="R122" s="205"/>
      <c r="S122" s="206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204"/>
      <c r="N123" s="205"/>
      <c r="O123" s="205"/>
      <c r="P123" s="205"/>
      <c r="Q123" s="205"/>
      <c r="R123" s="205"/>
      <c r="S123" s="206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4">
        <f>+Generale!S9</f>
        <v>0</v>
      </c>
      <c r="E128" s="164"/>
      <c r="F128" s="164"/>
      <c r="G128" s="164"/>
      <c r="H128" s="164"/>
      <c r="I128" s="164"/>
      <c r="J128" s="37"/>
      <c r="K128" s="37"/>
      <c r="L128" s="161" t="s">
        <v>3</v>
      </c>
      <c r="M128" s="43" t="s">
        <v>7</v>
      </c>
      <c r="N128" s="163">
        <f>+Generale!S13</f>
        <v>0</v>
      </c>
      <c r="O128" s="163"/>
      <c r="P128" s="163"/>
      <c r="Q128" s="163"/>
      <c r="R128" s="163"/>
      <c r="S128" s="163"/>
      <c r="T128" s="37"/>
    </row>
    <row r="129" spans="1:21" ht="15" customHeight="1" x14ac:dyDescent="0.25">
      <c r="A129" s="39"/>
      <c r="B129" s="162"/>
      <c r="C129" s="18" t="s">
        <v>29</v>
      </c>
      <c r="D129" s="165"/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/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/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/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4"/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/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14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69"/>
      <c r="D138" s="170"/>
      <c r="E138" s="170"/>
      <c r="F138" s="170"/>
      <c r="G138" s="170"/>
      <c r="H138" s="170"/>
      <c r="I138" s="171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14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/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14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/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14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/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D131:I131"/>
    <mergeCell ref="N131:S131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84:I84"/>
    <mergeCell ref="M84:S8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66"/>
  <sheetViews>
    <sheetView zoomScale="80" zoomScaleNormal="80" workbookViewId="0">
      <selection activeCell="K44" sqref="K44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2" t="s">
        <v>86</v>
      </c>
      <c r="D1" s="172"/>
      <c r="E1" s="172"/>
      <c r="F1" s="172"/>
      <c r="G1" s="172"/>
      <c r="H1" s="172"/>
      <c r="I1" s="172"/>
      <c r="J1" s="59"/>
      <c r="K1" s="60"/>
      <c r="L1" s="57" t="s">
        <v>4</v>
      </c>
      <c r="M1" s="172" t="s">
        <v>86</v>
      </c>
      <c r="N1" s="172"/>
      <c r="O1" s="172"/>
      <c r="P1" s="172"/>
      <c r="Q1" s="172"/>
      <c r="R1" s="172"/>
      <c r="S1" s="172"/>
      <c r="T1" s="59"/>
      <c r="U1" s="56"/>
    </row>
    <row r="2" spans="1:21" ht="6" customHeight="1" x14ac:dyDescent="0.25">
      <c r="A2" s="173"/>
      <c r="B2" s="17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2" t="s">
        <v>88</v>
      </c>
      <c r="D3" s="172"/>
      <c r="E3" s="172"/>
      <c r="F3" s="172"/>
      <c r="G3" s="172"/>
      <c r="H3" s="172"/>
      <c r="I3" s="172"/>
      <c r="J3" s="59"/>
      <c r="K3" s="60"/>
      <c r="L3" s="57" t="s">
        <v>5</v>
      </c>
      <c r="M3" s="172" t="s">
        <v>88</v>
      </c>
      <c r="N3" s="172"/>
      <c r="O3" s="172"/>
      <c r="P3" s="172"/>
      <c r="Q3" s="172"/>
      <c r="R3" s="172"/>
      <c r="S3" s="172"/>
      <c r="T3" s="59"/>
      <c r="U3" s="56"/>
    </row>
    <row r="4" spans="1:21" ht="15.75" x14ac:dyDescent="0.25">
      <c r="A4" s="174"/>
      <c r="B4" s="17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2" t="s">
        <v>3</v>
      </c>
      <c r="C6" s="18" t="s">
        <v>7</v>
      </c>
      <c r="D6" s="178">
        <f>+Generale!U6</f>
        <v>0</v>
      </c>
      <c r="E6" s="178"/>
      <c r="F6" s="178"/>
      <c r="G6" s="178"/>
      <c r="H6" s="178"/>
      <c r="I6" s="178"/>
      <c r="J6" s="37"/>
      <c r="K6" s="37"/>
      <c r="L6" s="161" t="s">
        <v>3</v>
      </c>
      <c r="M6" s="43" t="s">
        <v>7</v>
      </c>
      <c r="N6" s="164">
        <f>+Generale!U10</f>
        <v>0</v>
      </c>
      <c r="O6" s="164"/>
      <c r="P6" s="164"/>
      <c r="Q6" s="164"/>
      <c r="R6" s="164"/>
      <c r="S6" s="164"/>
      <c r="T6" s="37"/>
    </row>
    <row r="7" spans="1:21" ht="15" customHeight="1" x14ac:dyDescent="0.25">
      <c r="A7" s="39"/>
      <c r="B7" s="182"/>
      <c r="C7" s="18" t="s">
        <v>29</v>
      </c>
      <c r="D7" s="165"/>
      <c r="E7" s="165"/>
      <c r="F7" s="165"/>
      <c r="G7" s="165"/>
      <c r="H7" s="165"/>
      <c r="I7" s="165"/>
      <c r="J7" s="37"/>
      <c r="K7" s="37"/>
      <c r="L7" s="162"/>
      <c r="M7" s="18" t="s">
        <v>29</v>
      </c>
      <c r="N7" s="165"/>
      <c r="O7" s="165"/>
      <c r="P7" s="165"/>
      <c r="Q7" s="165"/>
      <c r="R7" s="165"/>
      <c r="S7" s="165"/>
      <c r="T7" s="37"/>
    </row>
    <row r="8" spans="1:21" ht="15" customHeight="1" x14ac:dyDescent="0.25">
      <c r="A8" s="39"/>
      <c r="B8" s="182"/>
      <c r="C8" s="18" t="s">
        <v>47</v>
      </c>
      <c r="D8" s="165"/>
      <c r="E8" s="165"/>
      <c r="F8" s="165"/>
      <c r="G8" s="165"/>
      <c r="H8" s="165"/>
      <c r="I8" s="165"/>
      <c r="J8" s="37"/>
      <c r="K8" s="37"/>
      <c r="L8" s="162"/>
      <c r="M8" s="18" t="s">
        <v>47</v>
      </c>
      <c r="N8" s="165"/>
      <c r="O8" s="165"/>
      <c r="P8" s="165"/>
      <c r="Q8" s="165"/>
      <c r="R8" s="165"/>
      <c r="S8" s="165"/>
      <c r="T8" s="37"/>
    </row>
    <row r="9" spans="1:21" ht="15" customHeight="1" x14ac:dyDescent="0.25">
      <c r="A9" s="39"/>
      <c r="B9" s="182"/>
      <c r="C9" s="18" t="s">
        <v>30</v>
      </c>
      <c r="D9" s="165"/>
      <c r="E9" s="165"/>
      <c r="F9" s="165"/>
      <c r="G9" s="165"/>
      <c r="H9" s="165"/>
      <c r="I9" s="165"/>
      <c r="J9" s="37"/>
      <c r="K9" s="37"/>
      <c r="L9" s="162"/>
      <c r="M9" s="18" t="s">
        <v>30</v>
      </c>
      <c r="N9" s="165"/>
      <c r="O9" s="165"/>
      <c r="P9" s="165"/>
      <c r="Q9" s="165"/>
      <c r="R9" s="165"/>
      <c r="S9" s="165"/>
      <c r="T9" s="37"/>
    </row>
    <row r="10" spans="1:21" ht="15" customHeight="1" x14ac:dyDescent="0.25">
      <c r="A10" s="39"/>
      <c r="B10" s="182"/>
      <c r="C10" s="18" t="s">
        <v>89</v>
      </c>
      <c r="D10" s="165"/>
      <c r="E10" s="165"/>
      <c r="F10" s="165"/>
      <c r="G10" s="165"/>
      <c r="H10" s="165"/>
      <c r="I10" s="165"/>
      <c r="J10" s="37"/>
      <c r="K10" s="37"/>
      <c r="L10" s="162"/>
      <c r="M10" s="18" t="s">
        <v>31</v>
      </c>
      <c r="N10" s="165"/>
      <c r="O10" s="165"/>
      <c r="P10" s="165"/>
      <c r="Q10" s="165"/>
      <c r="R10" s="165"/>
      <c r="S10" s="165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1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66"/>
      <c r="C14" s="167"/>
      <c r="D14" s="167"/>
      <c r="E14" s="167"/>
      <c r="F14" s="167"/>
      <c r="G14" s="167"/>
      <c r="H14" s="167"/>
      <c r="I14" s="167"/>
      <c r="J14" s="37"/>
      <c r="K14" s="37"/>
      <c r="L14" s="166"/>
      <c r="M14" s="167"/>
      <c r="N14" s="167"/>
      <c r="O14" s="167"/>
      <c r="P14" s="167"/>
      <c r="Q14" s="167"/>
      <c r="R14" s="167"/>
      <c r="S14" s="167"/>
      <c r="T14" s="37"/>
    </row>
    <row r="15" spans="1:21" ht="23.25" customHeight="1" x14ac:dyDescent="0.25">
      <c r="A15" s="39"/>
      <c r="B15" s="19" t="s">
        <v>6</v>
      </c>
      <c r="C15" s="158" t="s">
        <v>14</v>
      </c>
      <c r="D15" s="159"/>
      <c r="E15" s="159"/>
      <c r="F15" s="159"/>
      <c r="G15" s="159"/>
      <c r="H15" s="159"/>
      <c r="I15" s="159"/>
      <c r="J15" s="37"/>
      <c r="K15" s="37"/>
      <c r="L15" s="77" t="s">
        <v>6</v>
      </c>
      <c r="M15" s="158" t="s">
        <v>14</v>
      </c>
      <c r="N15" s="159"/>
      <c r="O15" s="159"/>
      <c r="P15" s="159"/>
      <c r="Q15" s="159"/>
      <c r="R15" s="159"/>
      <c r="S15" s="159"/>
      <c r="T15" s="37"/>
    </row>
    <row r="16" spans="1:21" ht="23.25" customHeight="1" x14ac:dyDescent="0.25">
      <c r="A16" s="39"/>
      <c r="B16" s="45" t="s">
        <v>8</v>
      </c>
      <c r="C16" s="158"/>
      <c r="D16" s="159"/>
      <c r="E16" s="159"/>
      <c r="F16" s="159"/>
      <c r="G16" s="159"/>
      <c r="H16" s="159"/>
      <c r="I16" s="159"/>
      <c r="J16" s="37"/>
      <c r="K16" s="37"/>
      <c r="L16" s="74" t="s">
        <v>8</v>
      </c>
      <c r="M16" s="158"/>
      <c r="N16" s="159"/>
      <c r="O16" s="159"/>
      <c r="P16" s="159"/>
      <c r="Q16" s="159"/>
      <c r="R16" s="159"/>
      <c r="S16" s="159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58" t="s">
        <v>14</v>
      </c>
      <c r="D21" s="180"/>
      <c r="E21" s="180"/>
      <c r="F21" s="180"/>
      <c r="G21" s="180"/>
      <c r="H21" s="180"/>
      <c r="I21" s="181"/>
      <c r="J21" s="37"/>
      <c r="K21" s="37"/>
      <c r="L21" s="77" t="s">
        <v>6</v>
      </c>
      <c r="M21" s="158"/>
      <c r="N21" s="159"/>
      <c r="O21" s="159"/>
      <c r="P21" s="159"/>
      <c r="Q21" s="159"/>
      <c r="R21" s="159"/>
      <c r="S21" s="159"/>
      <c r="T21" s="37"/>
    </row>
    <row r="22" spans="1:20" ht="21.75" customHeight="1" x14ac:dyDescent="0.25">
      <c r="A22" s="39"/>
      <c r="B22" s="45" t="s">
        <v>8</v>
      </c>
      <c r="C22" s="179"/>
      <c r="D22" s="180"/>
      <c r="E22" s="180"/>
      <c r="F22" s="180"/>
      <c r="G22" s="180"/>
      <c r="H22" s="180"/>
      <c r="I22" s="181"/>
      <c r="J22" s="37"/>
      <c r="K22" s="37"/>
      <c r="L22" s="74" t="s">
        <v>8</v>
      </c>
      <c r="M22" s="158"/>
      <c r="N22" s="159"/>
      <c r="O22" s="159"/>
      <c r="P22" s="159"/>
      <c r="Q22" s="159"/>
      <c r="R22" s="159"/>
      <c r="S22" s="159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58" t="s">
        <v>14</v>
      </c>
      <c r="D27" s="180"/>
      <c r="E27" s="180"/>
      <c r="F27" s="180"/>
      <c r="G27" s="180"/>
      <c r="H27" s="180"/>
      <c r="I27" s="181"/>
      <c r="J27" s="37"/>
      <c r="K27" s="37"/>
      <c r="L27" s="77" t="s">
        <v>6</v>
      </c>
      <c r="M27" s="158" t="s">
        <v>14</v>
      </c>
      <c r="N27" s="159"/>
      <c r="O27" s="159"/>
      <c r="P27" s="159"/>
      <c r="Q27" s="159"/>
      <c r="R27" s="159"/>
      <c r="S27" s="159"/>
      <c r="T27" s="37"/>
    </row>
    <row r="28" spans="1:20" ht="21" customHeight="1" x14ac:dyDescent="0.25">
      <c r="A28" s="39"/>
      <c r="B28" s="45" t="s">
        <v>8</v>
      </c>
      <c r="C28" s="179"/>
      <c r="D28" s="180"/>
      <c r="E28" s="180"/>
      <c r="F28" s="180"/>
      <c r="G28" s="180"/>
      <c r="H28" s="180"/>
      <c r="I28" s="181"/>
      <c r="J28" s="37"/>
      <c r="K28" s="37"/>
      <c r="L28" s="74" t="s">
        <v>8</v>
      </c>
      <c r="M28" s="158"/>
      <c r="N28" s="159"/>
      <c r="O28" s="159"/>
      <c r="P28" s="159"/>
      <c r="Q28" s="159"/>
      <c r="R28" s="159"/>
      <c r="S28" s="159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58" t="s">
        <v>14</v>
      </c>
      <c r="D33" s="180"/>
      <c r="E33" s="180"/>
      <c r="F33" s="180"/>
      <c r="G33" s="180"/>
      <c r="H33" s="180"/>
      <c r="I33" s="181"/>
      <c r="J33" s="37"/>
      <c r="K33" s="37"/>
      <c r="L33" s="73" t="s">
        <v>6</v>
      </c>
      <c r="M33" s="158" t="s">
        <v>14</v>
      </c>
      <c r="N33" s="159"/>
      <c r="O33" s="159"/>
      <c r="P33" s="159"/>
      <c r="Q33" s="159"/>
      <c r="R33" s="159"/>
      <c r="S33" s="159"/>
      <c r="T33" s="37"/>
    </row>
    <row r="34" spans="1:20" ht="21.75" customHeight="1" x14ac:dyDescent="0.25">
      <c r="A34" s="39"/>
      <c r="B34" s="45" t="s">
        <v>8</v>
      </c>
      <c r="C34" s="179"/>
      <c r="D34" s="180"/>
      <c r="E34" s="180"/>
      <c r="F34" s="180"/>
      <c r="G34" s="180"/>
      <c r="H34" s="180"/>
      <c r="I34" s="181"/>
      <c r="J34" s="37"/>
      <c r="K34" s="37"/>
      <c r="L34" s="74" t="s">
        <v>8</v>
      </c>
      <c r="M34" s="158"/>
      <c r="N34" s="159"/>
      <c r="O34" s="159"/>
      <c r="P34" s="159"/>
      <c r="Q34" s="159"/>
      <c r="R34" s="159"/>
      <c r="S34" s="159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59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58" t="s">
        <v>14</v>
      </c>
      <c r="D39" s="180"/>
      <c r="E39" s="180"/>
      <c r="F39" s="180"/>
      <c r="G39" s="180"/>
      <c r="H39" s="180"/>
      <c r="I39" s="181"/>
      <c r="J39" s="37"/>
      <c r="K39" s="37"/>
      <c r="L39" s="19" t="s">
        <v>6</v>
      </c>
      <c r="M39" s="158" t="s">
        <v>14</v>
      </c>
      <c r="N39" s="159"/>
      <c r="O39" s="159"/>
      <c r="P39" s="159"/>
      <c r="Q39" s="159"/>
      <c r="R39" s="159"/>
      <c r="S39" s="159"/>
      <c r="T39" s="37"/>
    </row>
    <row r="40" spans="1:20" ht="21" customHeight="1" x14ac:dyDescent="0.25">
      <c r="A40" s="39"/>
      <c r="B40" s="45" t="s">
        <v>8</v>
      </c>
      <c r="C40" s="179"/>
      <c r="D40" s="180"/>
      <c r="E40" s="180"/>
      <c r="F40" s="180"/>
      <c r="G40" s="180"/>
      <c r="H40" s="180"/>
      <c r="I40" s="181"/>
      <c r="J40" s="37"/>
      <c r="K40" s="37"/>
      <c r="L40" s="45" t="s">
        <v>8</v>
      </c>
      <c r="M40" s="169"/>
      <c r="N40" s="170"/>
      <c r="O40" s="170"/>
      <c r="P40" s="170"/>
      <c r="Q40" s="170"/>
      <c r="R40" s="170"/>
      <c r="S40" s="17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61" t="s">
        <v>3</v>
      </c>
      <c r="C45" s="43" t="s">
        <v>7</v>
      </c>
      <c r="D45" s="178">
        <f>+Generale!U7</f>
        <v>0</v>
      </c>
      <c r="E45" s="178"/>
      <c r="F45" s="178"/>
      <c r="G45" s="178"/>
      <c r="H45" s="178"/>
      <c r="I45" s="178"/>
      <c r="J45" s="37"/>
      <c r="K45" s="37"/>
      <c r="L45" s="175" t="s">
        <v>3</v>
      </c>
      <c r="M45" s="87" t="s">
        <v>7</v>
      </c>
      <c r="N45" s="177">
        <f>+Generale!U11</f>
        <v>0</v>
      </c>
      <c r="O45" s="177"/>
      <c r="P45" s="177"/>
      <c r="Q45" s="177"/>
      <c r="R45" s="177"/>
      <c r="S45" s="177"/>
      <c r="T45" s="37"/>
    </row>
    <row r="46" spans="1:20" x14ac:dyDescent="0.25">
      <c r="A46" s="39"/>
      <c r="B46" s="162"/>
      <c r="C46" s="18" t="s">
        <v>29</v>
      </c>
      <c r="D46" s="165"/>
      <c r="E46" s="165"/>
      <c r="F46" s="165"/>
      <c r="G46" s="165"/>
      <c r="H46" s="165"/>
      <c r="I46" s="165"/>
      <c r="J46" s="37"/>
      <c r="K46" s="37"/>
      <c r="L46" s="176"/>
      <c r="M46" s="88" t="s">
        <v>29</v>
      </c>
      <c r="N46" s="165"/>
      <c r="O46" s="165"/>
      <c r="P46" s="165"/>
      <c r="Q46" s="165"/>
      <c r="R46" s="165"/>
      <c r="S46" s="165"/>
      <c r="T46" s="37"/>
    </row>
    <row r="47" spans="1:20" x14ac:dyDescent="0.25">
      <c r="A47" s="39"/>
      <c r="B47" s="162"/>
      <c r="C47" s="18" t="s">
        <v>32</v>
      </c>
      <c r="D47" s="165"/>
      <c r="E47" s="165"/>
      <c r="F47" s="165"/>
      <c r="G47" s="165"/>
      <c r="H47" s="165"/>
      <c r="I47" s="165"/>
      <c r="J47" s="37"/>
      <c r="K47" s="37"/>
      <c r="L47" s="176"/>
      <c r="M47" s="88" t="s">
        <v>32</v>
      </c>
      <c r="N47" s="165"/>
      <c r="O47" s="165"/>
      <c r="P47" s="165"/>
      <c r="Q47" s="165"/>
      <c r="R47" s="165"/>
      <c r="S47" s="165"/>
      <c r="T47" s="37"/>
    </row>
    <row r="48" spans="1:20" x14ac:dyDescent="0.25">
      <c r="A48" s="39"/>
      <c r="B48" s="162"/>
      <c r="C48" s="18" t="s">
        <v>30</v>
      </c>
      <c r="D48" s="165"/>
      <c r="E48" s="165"/>
      <c r="F48" s="165"/>
      <c r="G48" s="165"/>
      <c r="H48" s="165"/>
      <c r="I48" s="165"/>
      <c r="J48" s="37"/>
      <c r="K48" s="37"/>
      <c r="L48" s="176"/>
      <c r="M48" s="88" t="s">
        <v>30</v>
      </c>
      <c r="N48" s="165"/>
      <c r="O48" s="165"/>
      <c r="P48" s="165"/>
      <c r="Q48" s="165"/>
      <c r="R48" s="165"/>
      <c r="S48" s="165"/>
      <c r="T48" s="37"/>
    </row>
    <row r="49" spans="1:20" x14ac:dyDescent="0.25">
      <c r="A49" s="39"/>
      <c r="B49" s="162"/>
      <c r="C49" s="18" t="s">
        <v>31</v>
      </c>
      <c r="D49" s="165"/>
      <c r="E49" s="165"/>
      <c r="F49" s="165"/>
      <c r="G49" s="165"/>
      <c r="H49" s="165"/>
      <c r="I49" s="165"/>
      <c r="J49" s="37"/>
      <c r="K49" s="37"/>
      <c r="L49" s="176"/>
      <c r="M49" s="88" t="s">
        <v>31</v>
      </c>
      <c r="N49" s="165"/>
      <c r="O49" s="165"/>
      <c r="P49" s="165"/>
      <c r="Q49" s="165"/>
      <c r="R49" s="165"/>
      <c r="S49" s="165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/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66"/>
      <c r="C53" s="167"/>
      <c r="D53" s="167"/>
      <c r="E53" s="167"/>
      <c r="F53" s="167"/>
      <c r="G53" s="167"/>
      <c r="H53" s="167"/>
      <c r="I53" s="167"/>
      <c r="J53" s="37"/>
      <c r="K53" s="37"/>
      <c r="L53" s="166"/>
      <c r="M53" s="167"/>
      <c r="N53" s="167"/>
      <c r="O53" s="167"/>
      <c r="P53" s="167"/>
      <c r="Q53" s="167"/>
      <c r="R53" s="167"/>
      <c r="S53" s="167"/>
      <c r="T53" s="37"/>
    </row>
    <row r="54" spans="1:20" ht="21" customHeight="1" x14ac:dyDescent="0.25">
      <c r="A54" s="39"/>
      <c r="B54" s="19" t="s">
        <v>6</v>
      </c>
      <c r="C54" s="158" t="s">
        <v>14</v>
      </c>
      <c r="D54" s="159"/>
      <c r="E54" s="159"/>
      <c r="F54" s="159"/>
      <c r="G54" s="159"/>
      <c r="H54" s="159"/>
      <c r="I54" s="160"/>
      <c r="J54" s="37"/>
      <c r="K54" s="37"/>
      <c r="L54" s="77" t="s">
        <v>6</v>
      </c>
      <c r="M54" s="158" t="s">
        <v>14</v>
      </c>
      <c r="N54" s="159"/>
      <c r="O54" s="159"/>
      <c r="P54" s="159"/>
      <c r="Q54" s="159"/>
      <c r="R54" s="159"/>
      <c r="S54" s="160"/>
      <c r="T54" s="37"/>
    </row>
    <row r="55" spans="1:20" ht="21" customHeight="1" x14ac:dyDescent="0.25">
      <c r="A55" s="39"/>
      <c r="B55" s="45" t="s">
        <v>8</v>
      </c>
      <c r="C55" s="158"/>
      <c r="D55" s="159"/>
      <c r="E55" s="159"/>
      <c r="F55" s="159"/>
      <c r="G55" s="159"/>
      <c r="H55" s="159"/>
      <c r="I55" s="160"/>
      <c r="J55" s="37"/>
      <c r="K55" s="37"/>
      <c r="L55" s="74" t="s">
        <v>8</v>
      </c>
      <c r="M55" s="158"/>
      <c r="N55" s="159"/>
      <c r="O55" s="159"/>
      <c r="P55" s="159"/>
      <c r="Q55" s="159"/>
      <c r="R55" s="159"/>
      <c r="S55" s="160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58" t="s">
        <v>14</v>
      </c>
      <c r="D60" s="159"/>
      <c r="E60" s="159"/>
      <c r="F60" s="159"/>
      <c r="G60" s="159"/>
      <c r="H60" s="159"/>
      <c r="I60" s="160"/>
      <c r="J60" s="37"/>
      <c r="K60" s="37"/>
      <c r="L60" s="77" t="s">
        <v>6</v>
      </c>
      <c r="M60" s="158" t="s">
        <v>14</v>
      </c>
      <c r="N60" s="159"/>
      <c r="O60" s="159"/>
      <c r="P60" s="159"/>
      <c r="Q60" s="159"/>
      <c r="R60" s="159"/>
      <c r="S60" s="160"/>
      <c r="T60" s="37"/>
    </row>
    <row r="61" spans="1:20" ht="21" customHeight="1" x14ac:dyDescent="0.25">
      <c r="A61" s="39"/>
      <c r="B61" s="45" t="s">
        <v>8</v>
      </c>
      <c r="C61" s="158"/>
      <c r="D61" s="159"/>
      <c r="E61" s="159"/>
      <c r="F61" s="159"/>
      <c r="G61" s="159"/>
      <c r="H61" s="159"/>
      <c r="I61" s="160"/>
      <c r="J61" s="37"/>
      <c r="K61" s="37"/>
      <c r="L61" s="74" t="s">
        <v>8</v>
      </c>
      <c r="M61" s="158"/>
      <c r="N61" s="159"/>
      <c r="O61" s="159"/>
      <c r="P61" s="159"/>
      <c r="Q61" s="159"/>
      <c r="R61" s="159"/>
      <c r="S61" s="160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58" t="s">
        <v>14</v>
      </c>
      <c r="D66" s="159"/>
      <c r="E66" s="159"/>
      <c r="F66" s="159"/>
      <c r="G66" s="159"/>
      <c r="H66" s="159"/>
      <c r="I66" s="160"/>
      <c r="J66" s="37"/>
      <c r="K66" s="37"/>
      <c r="L66" s="77" t="s">
        <v>6</v>
      </c>
      <c r="M66" s="158" t="s">
        <v>14</v>
      </c>
      <c r="N66" s="159"/>
      <c r="O66" s="159"/>
      <c r="P66" s="159"/>
      <c r="Q66" s="159"/>
      <c r="R66" s="159"/>
      <c r="S66" s="160"/>
      <c r="T66" s="37"/>
    </row>
    <row r="67" spans="1:20" ht="21" customHeight="1" x14ac:dyDescent="0.25">
      <c r="A67" s="39"/>
      <c r="B67" s="45" t="s">
        <v>8</v>
      </c>
      <c r="C67" s="158"/>
      <c r="D67" s="159"/>
      <c r="E67" s="159"/>
      <c r="F67" s="159"/>
      <c r="G67" s="159"/>
      <c r="H67" s="159"/>
      <c r="I67" s="160"/>
      <c r="J67" s="37"/>
      <c r="K67" s="37"/>
      <c r="L67" s="74" t="s">
        <v>8</v>
      </c>
      <c r="M67" s="158"/>
      <c r="N67" s="159"/>
      <c r="O67" s="159"/>
      <c r="P67" s="159"/>
      <c r="Q67" s="159"/>
      <c r="R67" s="159"/>
      <c r="S67" s="160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58" t="s">
        <v>14</v>
      </c>
      <c r="D72" s="159"/>
      <c r="E72" s="159"/>
      <c r="F72" s="159"/>
      <c r="G72" s="159"/>
      <c r="H72" s="159"/>
      <c r="I72" s="160"/>
      <c r="J72" s="37"/>
      <c r="K72" s="37"/>
      <c r="L72" s="77" t="s">
        <v>6</v>
      </c>
      <c r="M72" s="158"/>
      <c r="N72" s="159"/>
      <c r="O72" s="159"/>
      <c r="P72" s="159"/>
      <c r="Q72" s="159"/>
      <c r="R72" s="159"/>
      <c r="S72" s="160"/>
      <c r="T72" s="37"/>
    </row>
    <row r="73" spans="1:20" ht="21" customHeight="1" x14ac:dyDescent="0.25">
      <c r="A73" s="39"/>
      <c r="B73" s="45" t="s">
        <v>8</v>
      </c>
      <c r="C73" s="158"/>
      <c r="D73" s="159"/>
      <c r="E73" s="159"/>
      <c r="F73" s="159"/>
      <c r="G73" s="159"/>
      <c r="H73" s="159"/>
      <c r="I73" s="160"/>
      <c r="J73" s="37"/>
      <c r="K73" s="37"/>
      <c r="L73" s="74" t="s">
        <v>8</v>
      </c>
      <c r="M73" s="158"/>
      <c r="N73" s="159"/>
      <c r="O73" s="159"/>
      <c r="P73" s="159"/>
      <c r="Q73" s="159"/>
      <c r="R73" s="159"/>
      <c r="S73" s="160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58" t="s">
        <v>14</v>
      </c>
      <c r="D78" s="159"/>
      <c r="E78" s="159"/>
      <c r="F78" s="159"/>
      <c r="G78" s="159"/>
      <c r="H78" s="159"/>
      <c r="I78" s="160"/>
      <c r="J78" s="37"/>
      <c r="K78" s="37"/>
      <c r="L78" s="19" t="s">
        <v>6</v>
      </c>
      <c r="M78" s="158"/>
      <c r="N78" s="159"/>
      <c r="O78" s="159"/>
      <c r="P78" s="159"/>
      <c r="Q78" s="159"/>
      <c r="R78" s="159"/>
      <c r="S78" s="160"/>
      <c r="T78" s="37"/>
    </row>
    <row r="79" spans="1:20" ht="21" customHeight="1" x14ac:dyDescent="0.25">
      <c r="A79" s="39"/>
      <c r="B79" s="45" t="s">
        <v>8</v>
      </c>
      <c r="C79" s="169"/>
      <c r="D79" s="170"/>
      <c r="E79" s="170"/>
      <c r="F79" s="170"/>
      <c r="G79" s="170"/>
      <c r="H79" s="170"/>
      <c r="I79" s="171"/>
      <c r="J79" s="37"/>
      <c r="K79" s="37"/>
      <c r="L79" s="45" t="s">
        <v>8</v>
      </c>
      <c r="M79" s="158"/>
      <c r="N79" s="159"/>
      <c r="O79" s="159"/>
      <c r="P79" s="159"/>
      <c r="Q79" s="159"/>
      <c r="R79" s="159"/>
      <c r="S79" s="160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2" t="s">
        <v>86</v>
      </c>
      <c r="D84" s="172"/>
      <c r="E84" s="172"/>
      <c r="F84" s="172"/>
      <c r="G84" s="172"/>
      <c r="H84" s="172"/>
      <c r="I84" s="172"/>
      <c r="J84" s="59"/>
      <c r="K84" s="60"/>
      <c r="L84" s="57" t="s">
        <v>4</v>
      </c>
      <c r="M84" s="172" t="s">
        <v>86</v>
      </c>
      <c r="N84" s="172"/>
      <c r="O84" s="172"/>
      <c r="P84" s="172"/>
      <c r="Q84" s="172"/>
      <c r="R84" s="172"/>
      <c r="S84" s="172"/>
      <c r="T84" s="59"/>
      <c r="U84" s="56"/>
    </row>
    <row r="85" spans="1:21" ht="6" customHeight="1" x14ac:dyDescent="0.25">
      <c r="A85" s="173"/>
      <c r="B85" s="17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2" t="s">
        <v>88</v>
      </c>
      <c r="D86" s="172"/>
      <c r="E86" s="172"/>
      <c r="F86" s="172"/>
      <c r="G86" s="172"/>
      <c r="H86" s="172"/>
      <c r="I86" s="172"/>
      <c r="J86" s="59"/>
      <c r="K86" s="60"/>
      <c r="L86" s="57" t="s">
        <v>5</v>
      </c>
      <c r="M86" s="172" t="s">
        <v>88</v>
      </c>
      <c r="N86" s="172"/>
      <c r="O86" s="172"/>
      <c r="P86" s="172"/>
      <c r="Q86" s="172"/>
      <c r="R86" s="172"/>
      <c r="S86" s="172"/>
      <c r="T86" s="59"/>
      <c r="U86" s="56"/>
    </row>
    <row r="87" spans="1:21" ht="15.75" x14ac:dyDescent="0.25">
      <c r="A87" s="174"/>
      <c r="B87" s="17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61" t="s">
        <v>3</v>
      </c>
      <c r="C89" s="43" t="s">
        <v>7</v>
      </c>
      <c r="D89" s="164">
        <f>+Generale!U8</f>
        <v>0</v>
      </c>
      <c r="E89" s="164"/>
      <c r="F89" s="164"/>
      <c r="G89" s="164"/>
      <c r="H89" s="164"/>
      <c r="I89" s="164"/>
      <c r="J89" s="37"/>
      <c r="K89" s="37"/>
      <c r="L89" s="161" t="s">
        <v>3</v>
      </c>
      <c r="M89" s="43" t="s">
        <v>7</v>
      </c>
      <c r="N89" s="164">
        <f>+Generale!U12</f>
        <v>0</v>
      </c>
      <c r="O89" s="164"/>
      <c r="P89" s="164"/>
      <c r="Q89" s="164"/>
      <c r="R89" s="164"/>
      <c r="S89" s="164"/>
      <c r="T89" s="37"/>
    </row>
    <row r="90" spans="1:21" ht="15" customHeight="1" x14ac:dyDescent="0.25">
      <c r="A90" s="39"/>
      <c r="B90" s="162"/>
      <c r="C90" s="18" t="s">
        <v>29</v>
      </c>
      <c r="D90" s="165"/>
      <c r="E90" s="165"/>
      <c r="F90" s="165"/>
      <c r="G90" s="165"/>
      <c r="H90" s="165"/>
      <c r="I90" s="165"/>
      <c r="J90" s="37"/>
      <c r="K90" s="37"/>
      <c r="L90" s="162"/>
      <c r="M90" s="18" t="s">
        <v>29</v>
      </c>
      <c r="N90" s="165"/>
      <c r="O90" s="165"/>
      <c r="P90" s="165"/>
      <c r="Q90" s="165"/>
      <c r="R90" s="165"/>
      <c r="S90" s="165"/>
      <c r="T90" s="37"/>
    </row>
    <row r="91" spans="1:21" ht="15" customHeight="1" x14ac:dyDescent="0.25">
      <c r="A91" s="39"/>
      <c r="B91" s="162"/>
      <c r="C91" s="18" t="s">
        <v>47</v>
      </c>
      <c r="D91" s="165"/>
      <c r="E91" s="165"/>
      <c r="F91" s="165"/>
      <c r="G91" s="165"/>
      <c r="H91" s="165"/>
      <c r="I91" s="165"/>
      <c r="J91" s="37"/>
      <c r="K91" s="37"/>
      <c r="L91" s="162"/>
      <c r="M91" s="18" t="s">
        <v>48</v>
      </c>
      <c r="N91" s="165"/>
      <c r="O91" s="165"/>
      <c r="P91" s="165"/>
      <c r="Q91" s="165"/>
      <c r="R91" s="165"/>
      <c r="S91" s="165"/>
      <c r="T91" s="37"/>
    </row>
    <row r="92" spans="1:21" ht="15" customHeight="1" x14ac:dyDescent="0.25">
      <c r="A92" s="39"/>
      <c r="B92" s="162"/>
      <c r="C92" s="18" t="s">
        <v>30</v>
      </c>
      <c r="D92" s="165"/>
      <c r="E92" s="165"/>
      <c r="F92" s="165"/>
      <c r="G92" s="165"/>
      <c r="H92" s="165"/>
      <c r="I92" s="165"/>
      <c r="J92" s="37"/>
      <c r="K92" s="37"/>
      <c r="L92" s="162"/>
      <c r="M92" s="18" t="s">
        <v>30</v>
      </c>
      <c r="N92" s="165"/>
      <c r="O92" s="165"/>
      <c r="P92" s="165"/>
      <c r="Q92" s="165"/>
      <c r="R92" s="165"/>
      <c r="S92" s="165"/>
      <c r="T92" s="37"/>
    </row>
    <row r="93" spans="1:21" ht="15" customHeight="1" x14ac:dyDescent="0.25">
      <c r="A93" s="39"/>
      <c r="B93" s="162"/>
      <c r="C93" s="18" t="s">
        <v>31</v>
      </c>
      <c r="D93" s="165"/>
      <c r="E93" s="165"/>
      <c r="F93" s="165"/>
      <c r="G93" s="165"/>
      <c r="H93" s="165"/>
      <c r="I93" s="165"/>
      <c r="J93" s="37"/>
      <c r="K93" s="37"/>
      <c r="L93" s="162"/>
      <c r="M93" s="18" t="s">
        <v>31</v>
      </c>
      <c r="N93" s="165"/>
      <c r="O93" s="165"/>
      <c r="P93" s="165"/>
      <c r="Q93" s="165"/>
      <c r="R93" s="165"/>
      <c r="S93" s="165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/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66"/>
      <c r="C97" s="167"/>
      <c r="D97" s="167"/>
      <c r="E97" s="167"/>
      <c r="F97" s="167"/>
      <c r="G97" s="167"/>
      <c r="H97" s="167"/>
      <c r="I97" s="167"/>
      <c r="J97" s="37"/>
      <c r="K97" s="37"/>
      <c r="L97" s="166"/>
      <c r="M97" s="167"/>
      <c r="N97" s="167"/>
      <c r="O97" s="167"/>
      <c r="P97" s="167"/>
      <c r="Q97" s="167"/>
      <c r="R97" s="167"/>
      <c r="S97" s="167"/>
      <c r="T97" s="37"/>
    </row>
    <row r="98" spans="1:21" ht="23.25" customHeight="1" x14ac:dyDescent="0.25">
      <c r="A98" s="39"/>
      <c r="B98" s="19" t="s">
        <v>6</v>
      </c>
      <c r="C98" s="158" t="s">
        <v>14</v>
      </c>
      <c r="D98" s="159"/>
      <c r="E98" s="159"/>
      <c r="F98" s="159"/>
      <c r="G98" s="159"/>
      <c r="H98" s="159"/>
      <c r="I98" s="160"/>
      <c r="J98" s="37"/>
      <c r="K98" s="37"/>
      <c r="L98" s="19" t="s">
        <v>6</v>
      </c>
      <c r="M98" s="158" t="s">
        <v>14</v>
      </c>
      <c r="N98" s="159"/>
      <c r="O98" s="159"/>
      <c r="P98" s="159"/>
      <c r="Q98" s="159"/>
      <c r="R98" s="159"/>
      <c r="S98" s="160"/>
      <c r="T98" s="37"/>
      <c r="U98" s="1"/>
    </row>
    <row r="99" spans="1:21" ht="23.25" customHeight="1" x14ac:dyDescent="0.25">
      <c r="A99" s="39"/>
      <c r="B99" s="45" t="s">
        <v>8</v>
      </c>
      <c r="C99" s="158"/>
      <c r="D99" s="159"/>
      <c r="E99" s="159"/>
      <c r="F99" s="159"/>
      <c r="G99" s="159"/>
      <c r="H99" s="159"/>
      <c r="I99" s="160"/>
      <c r="J99" s="37"/>
      <c r="K99" s="37"/>
      <c r="L99" s="45" t="s">
        <v>8</v>
      </c>
      <c r="M99" s="158"/>
      <c r="N99" s="159"/>
      <c r="O99" s="159"/>
      <c r="P99" s="159"/>
      <c r="Q99" s="159"/>
      <c r="R99" s="159"/>
      <c r="S99" s="160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58" t="s">
        <v>14</v>
      </c>
      <c r="D104" s="159"/>
      <c r="E104" s="159"/>
      <c r="F104" s="159"/>
      <c r="G104" s="159"/>
      <c r="H104" s="159"/>
      <c r="I104" s="160"/>
      <c r="J104" s="37"/>
      <c r="K104" s="37"/>
      <c r="L104" s="19" t="s">
        <v>6</v>
      </c>
      <c r="M104" s="158" t="s">
        <v>14</v>
      </c>
      <c r="N104" s="159"/>
      <c r="O104" s="159"/>
      <c r="P104" s="159"/>
      <c r="Q104" s="159"/>
      <c r="R104" s="159"/>
      <c r="S104" s="160"/>
      <c r="T104" s="37"/>
      <c r="U104" s="1"/>
    </row>
    <row r="105" spans="1:21" ht="23.25" customHeight="1" x14ac:dyDescent="0.25">
      <c r="A105" s="39"/>
      <c r="B105" s="45" t="s">
        <v>8</v>
      </c>
      <c r="C105" s="158"/>
      <c r="D105" s="159"/>
      <c r="E105" s="159"/>
      <c r="F105" s="159"/>
      <c r="G105" s="159"/>
      <c r="H105" s="159"/>
      <c r="I105" s="160"/>
      <c r="J105" s="37"/>
      <c r="K105" s="37"/>
      <c r="L105" s="45" t="s">
        <v>8</v>
      </c>
      <c r="M105" s="158"/>
      <c r="N105" s="159"/>
      <c r="O105" s="159"/>
      <c r="P105" s="159"/>
      <c r="Q105" s="159"/>
      <c r="R105" s="159"/>
      <c r="S105" s="16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58" t="s">
        <v>14</v>
      </c>
      <c r="D110" s="159"/>
      <c r="E110" s="159"/>
      <c r="F110" s="159"/>
      <c r="G110" s="159"/>
      <c r="H110" s="159"/>
      <c r="I110" s="160"/>
      <c r="J110" s="37"/>
      <c r="K110" s="37"/>
      <c r="L110" s="19" t="s">
        <v>6</v>
      </c>
      <c r="M110" s="158" t="s">
        <v>14</v>
      </c>
      <c r="N110" s="159"/>
      <c r="O110" s="159"/>
      <c r="P110" s="159"/>
      <c r="Q110" s="159"/>
      <c r="R110" s="159"/>
      <c r="S110" s="160"/>
      <c r="T110" s="37"/>
      <c r="U110" s="1"/>
    </row>
    <row r="111" spans="1:21" ht="23.25" customHeight="1" x14ac:dyDescent="0.25">
      <c r="A111" s="39"/>
      <c r="B111" s="45" t="s">
        <v>8</v>
      </c>
      <c r="C111" s="158"/>
      <c r="D111" s="159"/>
      <c r="E111" s="159"/>
      <c r="F111" s="159"/>
      <c r="G111" s="159"/>
      <c r="H111" s="159"/>
      <c r="I111" s="160"/>
      <c r="J111" s="37"/>
      <c r="K111" s="37"/>
      <c r="L111" s="45" t="s">
        <v>8</v>
      </c>
      <c r="M111" s="158"/>
      <c r="N111" s="159"/>
      <c r="O111" s="159"/>
      <c r="P111" s="159"/>
      <c r="Q111" s="159"/>
      <c r="R111" s="159"/>
      <c r="S111" s="160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58" t="s">
        <v>14</v>
      </c>
      <c r="D116" s="159"/>
      <c r="E116" s="159"/>
      <c r="F116" s="159"/>
      <c r="G116" s="159"/>
      <c r="H116" s="159"/>
      <c r="I116" s="160"/>
      <c r="J116" s="37"/>
      <c r="K116" s="37"/>
      <c r="L116" s="19" t="s">
        <v>6</v>
      </c>
      <c r="M116" s="158" t="s">
        <v>14</v>
      </c>
      <c r="N116" s="159"/>
      <c r="O116" s="159"/>
      <c r="P116" s="159"/>
      <c r="Q116" s="159"/>
      <c r="R116" s="159"/>
      <c r="S116" s="160"/>
      <c r="T116" s="37"/>
    </row>
    <row r="117" spans="1:21" ht="23.25" customHeight="1" x14ac:dyDescent="0.25">
      <c r="A117" s="39"/>
      <c r="B117" s="45" t="s">
        <v>8</v>
      </c>
      <c r="C117" s="158"/>
      <c r="D117" s="159"/>
      <c r="E117" s="159"/>
      <c r="F117" s="159"/>
      <c r="G117" s="159"/>
      <c r="H117" s="159"/>
      <c r="I117" s="160"/>
      <c r="J117" s="37"/>
      <c r="K117" s="37"/>
      <c r="L117" s="45" t="s">
        <v>8</v>
      </c>
      <c r="M117" s="158"/>
      <c r="N117" s="159"/>
      <c r="O117" s="159"/>
      <c r="P117" s="159"/>
      <c r="Q117" s="159"/>
      <c r="R117" s="159"/>
      <c r="S117" s="160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58" t="s">
        <v>14</v>
      </c>
      <c r="D122" s="159"/>
      <c r="E122" s="159"/>
      <c r="F122" s="159"/>
      <c r="G122" s="159"/>
      <c r="H122" s="159"/>
      <c r="I122" s="160"/>
      <c r="J122" s="37"/>
      <c r="K122" s="37"/>
      <c r="L122" s="19" t="s">
        <v>6</v>
      </c>
      <c r="M122" s="204" t="s">
        <v>14</v>
      </c>
      <c r="N122" s="205"/>
      <c r="O122" s="205"/>
      <c r="P122" s="205"/>
      <c r="Q122" s="205"/>
      <c r="R122" s="205"/>
      <c r="S122" s="206"/>
      <c r="T122" s="37"/>
    </row>
    <row r="123" spans="1:21" ht="23.25" customHeight="1" x14ac:dyDescent="0.25">
      <c r="A123" s="39"/>
      <c r="B123" s="45" t="s">
        <v>8</v>
      </c>
      <c r="C123" s="158"/>
      <c r="D123" s="159"/>
      <c r="E123" s="159"/>
      <c r="F123" s="159"/>
      <c r="G123" s="159"/>
      <c r="H123" s="159"/>
      <c r="I123" s="160"/>
      <c r="J123" s="37"/>
      <c r="K123" s="37"/>
      <c r="L123" s="19"/>
      <c r="M123" s="204"/>
      <c r="N123" s="205"/>
      <c r="O123" s="205"/>
      <c r="P123" s="205"/>
      <c r="Q123" s="205"/>
      <c r="R123" s="205"/>
      <c r="S123" s="206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61" t="s">
        <v>3</v>
      </c>
      <c r="C128" s="43" t="s">
        <v>7</v>
      </c>
      <c r="D128" s="164">
        <f>+Generale!U9</f>
        <v>0</v>
      </c>
      <c r="E128" s="164"/>
      <c r="F128" s="164"/>
      <c r="G128" s="164"/>
      <c r="H128" s="164"/>
      <c r="I128" s="164"/>
      <c r="J128" s="37"/>
      <c r="K128" s="37"/>
      <c r="L128" s="161" t="s">
        <v>3</v>
      </c>
      <c r="M128" s="43" t="s">
        <v>7</v>
      </c>
      <c r="N128" s="164">
        <f>+Generale!U13</f>
        <v>0</v>
      </c>
      <c r="O128" s="164"/>
      <c r="P128" s="164"/>
      <c r="Q128" s="164"/>
      <c r="R128" s="164"/>
      <c r="S128" s="164"/>
      <c r="T128" s="37"/>
    </row>
    <row r="129" spans="1:21" ht="15" customHeight="1" x14ac:dyDescent="0.25">
      <c r="A129" s="39"/>
      <c r="B129" s="162"/>
      <c r="C129" s="18" t="s">
        <v>29</v>
      </c>
      <c r="D129" s="165"/>
      <c r="E129" s="165"/>
      <c r="F129" s="165"/>
      <c r="G129" s="165"/>
      <c r="H129" s="165"/>
      <c r="I129" s="165"/>
      <c r="J129" s="37"/>
      <c r="K129" s="37"/>
      <c r="L129" s="162"/>
      <c r="M129" s="18" t="s">
        <v>29</v>
      </c>
      <c r="N129" s="165"/>
      <c r="O129" s="165"/>
      <c r="P129" s="165"/>
      <c r="Q129" s="165"/>
      <c r="R129" s="165"/>
      <c r="S129" s="165"/>
      <c r="T129" s="37"/>
    </row>
    <row r="130" spans="1:21" ht="15" customHeight="1" x14ac:dyDescent="0.25">
      <c r="A130" s="39"/>
      <c r="B130" s="162"/>
      <c r="C130" s="18" t="s">
        <v>47</v>
      </c>
      <c r="D130" s="165"/>
      <c r="E130" s="165"/>
      <c r="F130" s="165"/>
      <c r="G130" s="165"/>
      <c r="H130" s="165"/>
      <c r="I130" s="165"/>
      <c r="J130" s="37"/>
      <c r="K130" s="37"/>
      <c r="L130" s="162"/>
      <c r="M130" s="18" t="s">
        <v>47</v>
      </c>
      <c r="N130" s="165"/>
      <c r="O130" s="165"/>
      <c r="P130" s="165"/>
      <c r="Q130" s="165"/>
      <c r="R130" s="165"/>
      <c r="S130" s="165"/>
      <c r="T130" s="37"/>
    </row>
    <row r="131" spans="1:21" ht="15" customHeight="1" x14ac:dyDescent="0.25">
      <c r="A131" s="39"/>
      <c r="B131" s="162"/>
      <c r="C131" s="18" t="s">
        <v>30</v>
      </c>
      <c r="D131" s="165"/>
      <c r="E131" s="165"/>
      <c r="F131" s="165"/>
      <c r="G131" s="165"/>
      <c r="H131" s="165"/>
      <c r="I131" s="165"/>
      <c r="J131" s="37"/>
      <c r="K131" s="37"/>
      <c r="L131" s="162"/>
      <c r="M131" s="18" t="s">
        <v>30</v>
      </c>
      <c r="N131" s="165"/>
      <c r="O131" s="165"/>
      <c r="P131" s="165"/>
      <c r="Q131" s="165"/>
      <c r="R131" s="165"/>
      <c r="S131" s="165"/>
      <c r="T131" s="37"/>
    </row>
    <row r="132" spans="1:21" ht="15" customHeight="1" x14ac:dyDescent="0.25">
      <c r="A132" s="39"/>
      <c r="B132" s="162"/>
      <c r="C132" s="18" t="s">
        <v>31</v>
      </c>
      <c r="D132" s="165"/>
      <c r="E132" s="165"/>
      <c r="F132" s="165"/>
      <c r="G132" s="165"/>
      <c r="H132" s="165"/>
      <c r="I132" s="165"/>
      <c r="J132" s="37"/>
      <c r="K132" s="37"/>
      <c r="L132" s="162"/>
      <c r="M132" s="18" t="s">
        <v>31</v>
      </c>
      <c r="N132" s="165"/>
      <c r="O132" s="165"/>
      <c r="P132" s="165"/>
      <c r="Q132" s="165"/>
      <c r="R132" s="165"/>
      <c r="S132" s="165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66"/>
      <c r="C136" s="167"/>
      <c r="D136" s="167"/>
      <c r="E136" s="167"/>
      <c r="F136" s="167"/>
      <c r="G136" s="167"/>
      <c r="H136" s="167"/>
      <c r="I136" s="167"/>
      <c r="J136" s="37"/>
      <c r="K136" s="37"/>
      <c r="L136" s="166"/>
      <c r="M136" s="167"/>
      <c r="N136" s="167"/>
      <c r="O136" s="167"/>
      <c r="P136" s="167"/>
      <c r="Q136" s="167"/>
      <c r="R136" s="167"/>
      <c r="S136" s="167"/>
      <c r="T136" s="37"/>
      <c r="U136" s="1"/>
    </row>
    <row r="137" spans="1:21" ht="23.25" customHeight="1" x14ac:dyDescent="0.25">
      <c r="A137" s="39"/>
      <c r="B137" s="73" t="s">
        <v>6</v>
      </c>
      <c r="C137" s="158" t="s">
        <v>14</v>
      </c>
      <c r="D137" s="159"/>
      <c r="E137" s="159"/>
      <c r="F137" s="159"/>
      <c r="G137" s="159"/>
      <c r="H137" s="159"/>
      <c r="I137" s="160"/>
      <c r="J137" s="37"/>
      <c r="K137" s="37"/>
      <c r="L137" s="19" t="s">
        <v>6</v>
      </c>
      <c r="M137" s="158" t="s">
        <v>14</v>
      </c>
      <c r="N137" s="159"/>
      <c r="O137" s="159"/>
      <c r="P137" s="159"/>
      <c r="Q137" s="159"/>
      <c r="R137" s="159"/>
      <c r="S137" s="160"/>
      <c r="T137" s="37"/>
      <c r="U137" s="1"/>
    </row>
    <row r="138" spans="1:21" ht="23.25" customHeight="1" x14ac:dyDescent="0.25">
      <c r="A138" s="39"/>
      <c r="B138" s="74" t="s">
        <v>8</v>
      </c>
      <c r="C138" s="169"/>
      <c r="D138" s="170"/>
      <c r="E138" s="170"/>
      <c r="F138" s="170"/>
      <c r="G138" s="170"/>
      <c r="H138" s="170"/>
      <c r="I138" s="171"/>
      <c r="J138" s="37"/>
      <c r="K138" s="37"/>
      <c r="L138" s="45" t="s">
        <v>8</v>
      </c>
      <c r="M138" s="158"/>
      <c r="N138" s="159"/>
      <c r="O138" s="159"/>
      <c r="P138" s="159"/>
      <c r="Q138" s="159"/>
      <c r="R138" s="159"/>
      <c r="S138" s="160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58" t="s">
        <v>14</v>
      </c>
      <c r="D143" s="159"/>
      <c r="E143" s="159"/>
      <c r="F143" s="159"/>
      <c r="G143" s="159"/>
      <c r="H143" s="159"/>
      <c r="I143" s="160"/>
      <c r="J143" s="37"/>
      <c r="K143" s="37"/>
      <c r="L143" s="19" t="s">
        <v>6</v>
      </c>
      <c r="M143" s="158" t="s">
        <v>14</v>
      </c>
      <c r="N143" s="159"/>
      <c r="O143" s="159"/>
      <c r="P143" s="159"/>
      <c r="Q143" s="159"/>
      <c r="R143" s="159"/>
      <c r="S143" s="160"/>
      <c r="T143" s="37"/>
      <c r="U143" s="1"/>
    </row>
    <row r="144" spans="1:21" ht="23.25" customHeight="1" x14ac:dyDescent="0.25">
      <c r="A144" s="39"/>
      <c r="B144" s="74" t="s">
        <v>8</v>
      </c>
      <c r="C144" s="158"/>
      <c r="D144" s="159"/>
      <c r="E144" s="159"/>
      <c r="F144" s="159"/>
      <c r="G144" s="159"/>
      <c r="H144" s="159"/>
      <c r="I144" s="160"/>
      <c r="J144" s="37"/>
      <c r="K144" s="37"/>
      <c r="L144" s="45" t="s">
        <v>8</v>
      </c>
      <c r="M144" s="158"/>
      <c r="N144" s="159"/>
      <c r="O144" s="159"/>
      <c r="P144" s="159"/>
      <c r="Q144" s="159"/>
      <c r="R144" s="159"/>
      <c r="S144" s="160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58" t="s">
        <v>14</v>
      </c>
      <c r="D149" s="159"/>
      <c r="E149" s="159"/>
      <c r="F149" s="159"/>
      <c r="G149" s="159"/>
      <c r="H149" s="159"/>
      <c r="I149" s="160"/>
      <c r="J149" s="37"/>
      <c r="K149" s="37"/>
      <c r="L149" s="19" t="s">
        <v>6</v>
      </c>
      <c r="M149" s="158" t="s">
        <v>14</v>
      </c>
      <c r="N149" s="159"/>
      <c r="O149" s="159"/>
      <c r="P149" s="159"/>
      <c r="Q149" s="159"/>
      <c r="R149" s="159"/>
      <c r="S149" s="160"/>
      <c r="T149" s="37"/>
      <c r="U149" s="1"/>
    </row>
    <row r="150" spans="1:21" ht="23.25" customHeight="1" x14ac:dyDescent="0.25">
      <c r="A150" s="39"/>
      <c r="B150" s="74" t="s">
        <v>8</v>
      </c>
      <c r="C150" s="158"/>
      <c r="D150" s="159"/>
      <c r="E150" s="159"/>
      <c r="F150" s="159"/>
      <c r="G150" s="159"/>
      <c r="H150" s="159"/>
      <c r="I150" s="160"/>
      <c r="J150" s="37"/>
      <c r="K150" s="37"/>
      <c r="L150" s="45" t="s">
        <v>8</v>
      </c>
      <c r="M150" s="158"/>
      <c r="N150" s="159"/>
      <c r="O150" s="159"/>
      <c r="P150" s="159"/>
      <c r="Q150" s="159"/>
      <c r="R150" s="159"/>
      <c r="S150" s="160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58" t="s">
        <v>14</v>
      </c>
      <c r="D155" s="159"/>
      <c r="E155" s="159"/>
      <c r="F155" s="159"/>
      <c r="G155" s="159"/>
      <c r="H155" s="159"/>
      <c r="I155" s="160"/>
      <c r="J155" s="37"/>
      <c r="K155" s="37"/>
      <c r="L155" s="19" t="s">
        <v>6</v>
      </c>
      <c r="M155" s="158" t="s">
        <v>14</v>
      </c>
      <c r="N155" s="159"/>
      <c r="O155" s="159"/>
      <c r="P155" s="159"/>
      <c r="Q155" s="159"/>
      <c r="R155" s="159"/>
      <c r="S155" s="160"/>
      <c r="T155" s="37"/>
    </row>
    <row r="156" spans="1:21" ht="23.25" customHeight="1" x14ac:dyDescent="0.25">
      <c r="A156" s="39"/>
      <c r="B156" s="74" t="s">
        <v>8</v>
      </c>
      <c r="C156" s="158"/>
      <c r="D156" s="159"/>
      <c r="E156" s="159"/>
      <c r="F156" s="159"/>
      <c r="G156" s="159"/>
      <c r="H156" s="159"/>
      <c r="I156" s="160"/>
      <c r="J156" s="37"/>
      <c r="K156" s="37"/>
      <c r="L156" s="45" t="s">
        <v>8</v>
      </c>
      <c r="M156" s="158"/>
      <c r="N156" s="159"/>
      <c r="O156" s="159"/>
      <c r="P156" s="159"/>
      <c r="Q156" s="159"/>
      <c r="R156" s="159"/>
      <c r="S156" s="160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58" t="s">
        <v>14</v>
      </c>
      <c r="D161" s="159"/>
      <c r="E161" s="159"/>
      <c r="F161" s="159"/>
      <c r="G161" s="159"/>
      <c r="H161" s="159"/>
      <c r="I161" s="160"/>
      <c r="J161" s="37"/>
      <c r="K161" s="37"/>
      <c r="L161" s="19" t="s">
        <v>6</v>
      </c>
      <c r="M161" s="158" t="s">
        <v>14</v>
      </c>
      <c r="N161" s="159"/>
      <c r="O161" s="159"/>
      <c r="P161" s="159"/>
      <c r="Q161" s="159"/>
      <c r="R161" s="159"/>
      <c r="S161" s="160"/>
      <c r="T161" s="37"/>
    </row>
    <row r="162" spans="1:20" ht="23.25" customHeight="1" x14ac:dyDescent="0.25">
      <c r="A162" s="39"/>
      <c r="B162" s="74" t="s">
        <v>8</v>
      </c>
      <c r="C162" s="158"/>
      <c r="D162" s="159"/>
      <c r="E162" s="159"/>
      <c r="F162" s="159"/>
      <c r="G162" s="159"/>
      <c r="H162" s="159"/>
      <c r="I162" s="160"/>
      <c r="J162" s="37"/>
      <c r="K162" s="37"/>
      <c r="L162" s="45" t="s">
        <v>8</v>
      </c>
      <c r="M162" s="158"/>
      <c r="N162" s="159"/>
      <c r="O162" s="159"/>
      <c r="P162" s="159"/>
      <c r="Q162" s="159"/>
      <c r="R162" s="159"/>
      <c r="S162" s="160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D131:I131"/>
    <mergeCell ref="N131:S131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84:I84"/>
    <mergeCell ref="M84:S8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2014-10-24T11:40:47Z</dcterms:modified>
</cp:coreProperties>
</file>